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mc:AlternateContent xmlns:mc="http://schemas.openxmlformats.org/markup-compatibility/2006">
    <mc:Choice Requires="x15">
      <x15ac:absPath xmlns:x15ac="http://schemas.microsoft.com/office/spreadsheetml/2010/11/ac" url="F:\2.İL PLANLAMA VE KOORDİNASYON MÜDÜRLÜĞÜ YEDEK\İl Planlama ve Koordinasyon Müdürlüğü\6. 2002-2022 YATIRIMLAR\"/>
    </mc:Choice>
  </mc:AlternateContent>
  <xr:revisionPtr revIDLastSave="0" documentId="13_ncr:1_{A9C20590-A5D8-4DD3-A924-AED35ABF4E3E}" xr6:coauthVersionLast="36" xr6:coauthVersionMax="36" xr10:uidLastSave="{00000000-0000-0000-0000-000000000000}"/>
  <bookViews>
    <workbookView xWindow="0" yWindow="0" windowWidth="14640" windowHeight="7665" tabRatio="340" xr2:uid="{00000000-000D-0000-FFFF-FFFF00000000}"/>
  </bookViews>
  <sheets>
    <sheet name="TÜM YATIRIMLAR" sheetId="1" r:id="rId1"/>
    <sheet name="KURULUŞLARA GÖRE DAĞILIM" sheetId="2" r:id="rId2"/>
    <sheet name="SEKTOR" sheetId="3" r:id="rId3"/>
  </sheets>
  <definedNames>
    <definedName name="_xlnm.Print_Titles" localSheetId="0">'TÜM YATIRIMLAR'!$2:$2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3" l="1"/>
  <c r="C12" i="3"/>
  <c r="C5" i="3"/>
  <c r="H50" i="2"/>
  <c r="G50" i="2"/>
  <c r="I41" i="2"/>
  <c r="H37" i="2"/>
  <c r="I10" i="2"/>
  <c r="I6" i="2"/>
  <c r="F342" i="1"/>
  <c r="F368" i="1"/>
  <c r="F547" i="1"/>
  <c r="F551" i="1" s="1"/>
  <c r="F550" i="1"/>
  <c r="F499" i="1"/>
  <c r="F496" i="1"/>
  <c r="F500" i="1" s="1"/>
  <c r="F1400" i="1" l="1"/>
  <c r="F1403" i="1"/>
  <c r="F1602" i="1"/>
  <c r="F1597" i="1"/>
  <c r="F1603" i="1" s="1"/>
  <c r="F1558" i="1"/>
  <c r="F1553" i="1"/>
  <c r="F596" i="1"/>
  <c r="F693" i="1"/>
  <c r="F696" i="1"/>
  <c r="F1154" i="1"/>
  <c r="F76" i="1"/>
  <c r="F69" i="1"/>
  <c r="F1252" i="1"/>
  <c r="F1243" i="1"/>
  <c r="F846" i="1"/>
  <c r="F850" i="1"/>
  <c r="F810" i="1"/>
  <c r="F821" i="1"/>
  <c r="F1018" i="1"/>
  <c r="F1027" i="1"/>
  <c r="F1110" i="1"/>
  <c r="F1106" i="1"/>
  <c r="F1441" i="1"/>
  <c r="F1435" i="1"/>
  <c r="F288" i="1"/>
  <c r="F187" i="1"/>
  <c r="F1111" i="1" l="1"/>
  <c r="F851" i="1"/>
  <c r="F1582" i="1"/>
  <c r="F1534" i="1"/>
  <c r="F1528" i="1"/>
  <c r="F1469" i="1"/>
  <c r="F1390" i="1"/>
  <c r="F1375" i="1"/>
  <c r="F1365" i="1"/>
  <c r="F1355" i="1"/>
  <c r="F1341" i="1"/>
  <c r="F1330" i="1"/>
  <c r="F1305" i="1"/>
  <c r="F1055" i="1"/>
  <c r="F899" i="1"/>
  <c r="F647" i="1"/>
  <c r="F637" i="1"/>
  <c r="F614" i="1"/>
  <c r="F387" i="1"/>
  <c r="H25" i="2" l="1"/>
  <c r="F77" i="1"/>
  <c r="F1559" i="1"/>
  <c r="H24" i="2"/>
  <c r="F369" i="1" l="1"/>
  <c r="F902" i="1"/>
  <c r="F650" i="1"/>
  <c r="G20" i="2" s="1"/>
  <c r="F1253" i="1" l="1"/>
  <c r="F1028" i="1"/>
  <c r="F289" i="1" l="1"/>
  <c r="F1393" i="1" l="1"/>
  <c r="F617" i="1"/>
  <c r="F618" i="1" s="1"/>
  <c r="H20" i="2"/>
  <c r="I20" i="2" s="1"/>
  <c r="F697" i="1"/>
  <c r="F1157" i="1"/>
  <c r="F1394" i="1" l="1"/>
  <c r="F1535" i="1"/>
  <c r="F822" i="1"/>
  <c r="F1158" i="1"/>
  <c r="F1442" i="1"/>
  <c r="F903" i="1"/>
  <c r="G36" i="2" l="1"/>
  <c r="H36" i="2"/>
  <c r="I36" i="2" l="1"/>
  <c r="F1404" i="1"/>
  <c r="G6" i="2"/>
  <c r="G48" i="2" l="1"/>
  <c r="F396" i="1" l="1"/>
  <c r="F397" i="1" s="1"/>
  <c r="I42" i="2"/>
  <c r="I38" i="2"/>
  <c r="H35" i="2"/>
  <c r="I35" i="2" s="1"/>
  <c r="H12" i="2" l="1"/>
  <c r="I12" i="2" s="1"/>
  <c r="H47" i="2" l="1"/>
  <c r="H46" i="2"/>
  <c r="H21" i="2"/>
  <c r="H45" i="2"/>
  <c r="H31" i="2"/>
  <c r="H34" i="2"/>
  <c r="H49" i="2"/>
  <c r="H9" i="2"/>
  <c r="H30" i="2"/>
  <c r="H26" i="2"/>
  <c r="H17" i="2"/>
  <c r="H40" i="2"/>
  <c r="H44" i="2"/>
  <c r="H43" i="2"/>
  <c r="H27" i="2"/>
  <c r="H19" i="2"/>
  <c r="H39" i="2"/>
  <c r="H7" i="2"/>
  <c r="H8" i="2"/>
  <c r="H14" i="2"/>
  <c r="H13" i="2"/>
  <c r="H6" i="2"/>
  <c r="H48" i="2"/>
  <c r="I48" i="2" s="1"/>
  <c r="H15" i="2" l="1"/>
  <c r="H41" i="2"/>
  <c r="H32" i="2"/>
  <c r="H28" i="2"/>
  <c r="H10" i="2"/>
  <c r="F1585" i="1"/>
  <c r="F1586" i="1" s="1"/>
  <c r="F1308" i="1"/>
  <c r="F1309" i="1" s="1"/>
  <c r="F651" i="1"/>
  <c r="F390" i="1"/>
  <c r="F1592" i="1" l="1"/>
  <c r="F702" i="1"/>
  <c r="F1472" i="1" l="1"/>
  <c r="G25" i="2" s="1"/>
  <c r="I25" i="2" s="1"/>
  <c r="F1473" i="1" l="1"/>
  <c r="G27" i="2"/>
  <c r="I27" i="2" s="1"/>
  <c r="F1059" i="1" l="1"/>
  <c r="F577" i="1" l="1"/>
  <c r="F571" i="1"/>
  <c r="F566" i="1"/>
  <c r="F562" i="1"/>
  <c r="F591" i="1" l="1"/>
  <c r="F597" i="1" s="1"/>
  <c r="F1378" i="1"/>
  <c r="F1379" i="1" s="1"/>
  <c r="H18" i="2" l="1"/>
  <c r="G46" i="2"/>
  <c r="I46" i="2" s="1"/>
  <c r="H22" i="2" l="1"/>
  <c r="C13" i="3"/>
  <c r="F1358" i="1" l="1"/>
  <c r="F1359" i="1" s="1"/>
  <c r="G45" i="2" l="1"/>
  <c r="I45" i="2" s="1"/>
  <c r="G44" i="2"/>
  <c r="I44" i="2" s="1"/>
  <c r="G49" i="2" l="1"/>
  <c r="I49" i="2" s="1"/>
  <c r="C15" i="3" s="1"/>
  <c r="G47" i="2" l="1"/>
  <c r="I47" i="2" s="1"/>
  <c r="C17" i="3" s="1"/>
  <c r="F1368" i="1" l="1"/>
  <c r="F1369" i="1" s="1"/>
  <c r="G21" i="2" l="1"/>
  <c r="I21" i="2" s="1"/>
  <c r="F1344" i="1" l="1"/>
  <c r="G31" i="2" l="1"/>
  <c r="I31" i="2" s="1"/>
  <c r="F1345" i="1"/>
  <c r="C9" i="3" l="1"/>
  <c r="F1333" i="1" l="1"/>
  <c r="F1334" i="1" s="1"/>
  <c r="G34" i="2" l="1"/>
  <c r="G37" i="2" l="1"/>
  <c r="I34" i="2"/>
  <c r="I37" i="2" s="1"/>
  <c r="G9" i="2"/>
  <c r="I9" i="2" l="1"/>
  <c r="C11" i="3" s="1"/>
  <c r="G40" i="2"/>
  <c r="I40" i="2" s="1"/>
  <c r="G39" i="2"/>
  <c r="I39" i="2" s="1"/>
  <c r="G41" i="2" l="1"/>
  <c r="C8" i="3"/>
  <c r="G30" i="2"/>
  <c r="I30" i="2" s="1"/>
  <c r="G17" i="2"/>
  <c r="I17" i="2" s="1"/>
  <c r="I32" i="2" l="1"/>
  <c r="C7" i="3" s="1"/>
  <c r="G32" i="2"/>
  <c r="G26" i="2"/>
  <c r="I26" i="2" l="1"/>
  <c r="G24" i="2"/>
  <c r="I24" i="2" l="1"/>
  <c r="C6" i="3"/>
  <c r="G43" i="2"/>
  <c r="I43" i="2" s="1"/>
  <c r="F640" i="1"/>
  <c r="G19" i="2" l="1"/>
  <c r="I19" i="2" s="1"/>
  <c r="F641" i="1"/>
  <c r="G28" i="2" l="1"/>
  <c r="I28" i="2" l="1"/>
  <c r="C16" i="3" l="1"/>
  <c r="G7" i="2"/>
  <c r="I7" i="2" s="1"/>
  <c r="G18" i="2"/>
  <c r="G22" i="2" l="1"/>
  <c r="I18" i="2"/>
  <c r="I22" i="2" s="1"/>
  <c r="G8" i="2"/>
  <c r="G10" i="2" l="1"/>
  <c r="I8" i="2"/>
  <c r="C14" i="3"/>
  <c r="C18" i="3" l="1"/>
  <c r="G14" i="2"/>
  <c r="I14" i="2" s="1"/>
  <c r="F391" i="1"/>
  <c r="F1605" i="1" s="1"/>
  <c r="G13" i="2" l="1"/>
  <c r="G15" i="2" l="1"/>
  <c r="I13" i="2"/>
  <c r="I15" i="2" s="1"/>
  <c r="C4" i="3" l="1"/>
  <c r="I50" i="2"/>
</calcChain>
</file>

<file path=xl/sharedStrings.xml><?xml version="1.0" encoding="utf-8"?>
<sst xmlns="http://schemas.openxmlformats.org/spreadsheetml/2006/main" count="4678" uniqueCount="1538">
  <si>
    <t>BİTEN İŞLER</t>
  </si>
  <si>
    <t>DEVAM EDEN İŞLER</t>
  </si>
  <si>
    <t>TOPLAM</t>
  </si>
  <si>
    <t>Projenin Adı</t>
  </si>
  <si>
    <t>Projenin Yeri</t>
  </si>
  <si>
    <t>Başlama Tarihi</t>
  </si>
  <si>
    <t>Bitiş Tarihi</t>
  </si>
  <si>
    <t>Proje Tutarı</t>
  </si>
  <si>
    <t xml:space="preserve">TOPLAM </t>
  </si>
  <si>
    <t>Sıra No</t>
  </si>
  <si>
    <t xml:space="preserve"> TOPLAM</t>
  </si>
  <si>
    <t>Gümüşhane - Kelkit Balkaya Köyü</t>
  </si>
  <si>
    <t>Gümüşhane - Merkez Aşağıalıçlı Köyü Arazileri</t>
  </si>
  <si>
    <t>Gümüşhane - Şiran Bolluk Köyü</t>
  </si>
  <si>
    <t>Gümüşhane - Şiran Sarıca, Dumanoğlu ve Arıtaş Köyleri</t>
  </si>
  <si>
    <t>Gümüşhane - Köse Özbeyli Köyü Oluklu ve Karapınar Deresi</t>
  </si>
  <si>
    <t>Gümüşhane - Torul Kalecik Köyü</t>
  </si>
  <si>
    <t>Gümüşhane - Torul İlçe Merkezi</t>
  </si>
  <si>
    <t>Gümüşhane - Merkez Harşit Çayı ve Yandereleri</t>
  </si>
  <si>
    <t>Gümüşhane - Merkez Gökçepınar Köyü Köyiçi Dereleri</t>
  </si>
  <si>
    <t>Gümüşhane - Kelkit Babakonağı Köyü Singah Deresi</t>
  </si>
  <si>
    <t>Gümüşhane - Merkez Yayladere Köyü Yayladere Deresi ve Yan Dereleri</t>
  </si>
  <si>
    <t>Gümüşhane - 223.Şube Taşkın Koruma Tesislerine Korkuluk Yaptırılması</t>
  </si>
  <si>
    <t>Gümüşhane - Kelkit Çömlecik Köyü</t>
  </si>
  <si>
    <t>Gümüşhane - Şiran İlçe Merkezi ve Arazileri Şiran Dereleri</t>
  </si>
  <si>
    <t>Gümüşhane - Kelkit Akdağ Köyünün Tuzla ve Çatlar Dereleri</t>
  </si>
  <si>
    <t>Gümüşhane - Merkez Yukarı Alıçlı Köyü</t>
  </si>
  <si>
    <t>Gümüşhane - Kelkit Sarışeyh Köyü</t>
  </si>
  <si>
    <t>Gümüşhane - Merkez Boyluca Köyü Yerleşim Yerleri ve Arazilerinin Karamustafa Seregas Devrenci ve Karaca Dereleri</t>
  </si>
  <si>
    <t>Gümüşhane - Kelkit İlçe Merkezi Arazileri ile Kaş Beldesi 1. Kısım</t>
  </si>
  <si>
    <t>Gümüşhane - Kelkit Söğütlü Beldesi</t>
  </si>
  <si>
    <t>Gümüşhane - Merkez Erdemler Köyü</t>
  </si>
  <si>
    <t>Gümüşhane - Merkez Tekke Kasabası Yandereleri İkmali</t>
  </si>
  <si>
    <t>Gümüşhane - Merkez Sarıca 2. Kısım</t>
  </si>
  <si>
    <t>Gümüşhane - Merkez Akocak Köyü</t>
  </si>
  <si>
    <t>Gümüşhane - Torul Atalar Köyü</t>
  </si>
  <si>
    <t>Gümüşhane - Şiran Koyunbaba Köyü</t>
  </si>
  <si>
    <t>Gümüşhane - Kelkit Akdağ Köyünün Tuzla ve Çatlar Dereleri İkmali</t>
  </si>
  <si>
    <t xml:space="preserve">Gümüşhane - Torul Zigana Köyü </t>
  </si>
  <si>
    <t>Gümüşhane - Torul Zigana Köyü ve Arazileri</t>
  </si>
  <si>
    <t>Gümüşhane - Şiran Yeşilbük (Kızlarkalesi) Göleti</t>
  </si>
  <si>
    <t>Gümüşhane - Köse Mine Sultan Göleti</t>
  </si>
  <si>
    <t>Gümüşhane - Merkez Aşağı Alıçlı Göleti ve Sulaması</t>
  </si>
  <si>
    <t>Gümüşhane - Köse Yaylım Şehit Osman Yıldız Göleti</t>
  </si>
  <si>
    <t>Gümüşhane - Kelkit Örenbel Göleti</t>
  </si>
  <si>
    <t>Gümüşhane - Köse Kabaktepe Göleti</t>
  </si>
  <si>
    <t>Gümüşhane - Merkez Aktutan Göleti</t>
  </si>
  <si>
    <t>Gümüşhane - Şiran Beydere Göleti</t>
  </si>
  <si>
    <t>Gümüşhane - Köse Mine Sultan Göleti Sulaması</t>
  </si>
  <si>
    <t>Gümüşhane - Köse Oylumdere Göleti Sulaması</t>
  </si>
  <si>
    <t>Gümüşhane - Köse Kabaktepe Göleti Sulaması</t>
  </si>
  <si>
    <t>22.Bölge Doğal Afet ve Taşkın Hasarları Onarımı (Gümüşhane-Kürtün Üçtaş)</t>
  </si>
  <si>
    <t>Gümüşhane - Sadak Barajı</t>
  </si>
  <si>
    <t>Gümüşhane - Köse Sulaması</t>
  </si>
  <si>
    <t>Gümüşhane - Köse Barajı</t>
  </si>
  <si>
    <t xml:space="preserve">Gümüşhane - Torul Barajı ve HES </t>
  </si>
  <si>
    <t>Gümüşhane - Koruluk Sulaması</t>
  </si>
  <si>
    <t>Gümüşhane - Koruluk Barajı</t>
  </si>
  <si>
    <t xml:space="preserve">Gümüşhane - Kürtün Barajı ve HES </t>
  </si>
  <si>
    <t>Gümüşhane - Köse Oylumdere Göleti ve İkmali</t>
  </si>
  <si>
    <t>Tamamlandı</t>
  </si>
  <si>
    <t>Kürtün</t>
  </si>
  <si>
    <t>Torul</t>
  </si>
  <si>
    <t>Köse</t>
  </si>
  <si>
    <t>Kelkit</t>
  </si>
  <si>
    <t>Merkez</t>
  </si>
  <si>
    <t>Şiran</t>
  </si>
  <si>
    <t>Gümüşhane-Kelkit Deredolu Beldesinin Komun ve Boğazın Dereleri ile Özlüce Köyünün Balahor Deresi</t>
  </si>
  <si>
    <t>Gümüşhane-Köse Gökçeköy Köyü</t>
  </si>
  <si>
    <t>Gümüşhane-Merkez Alçakdere Köyü Yandereleri</t>
  </si>
  <si>
    <t>Gümüşhane-Kürtün Üçtaş Köyü 2.Kısım Y.İ.B.O. Yerleşim Yerleri</t>
  </si>
  <si>
    <t>Gümüşhane-Merkez Çalık Köyü</t>
  </si>
  <si>
    <t>Gümüşhane-Kelkit Örenbel Göleti Sulaması</t>
  </si>
  <si>
    <t>Gümüşhane-Köse Yaylım Şehit Osman Yıldız Göleti Sulaması</t>
  </si>
  <si>
    <t>Gümüşhane-Kelkit Günbatur Göleti</t>
  </si>
  <si>
    <t>Gümüşhane-Kelkit Çamur Köyü Yerleşim Yeri ve Bahçeleri</t>
  </si>
  <si>
    <t>Devam Ediyor</t>
  </si>
  <si>
    <t>Gümüşhane</t>
  </si>
  <si>
    <t>Torul Geçişi</t>
  </si>
  <si>
    <t>KELKİT ERZİNCAN DEVLET YOLU SANAT YAPILARI,ALTTEMEL VE TEMEL YAPILMASI İLE NAKLİ İŞİ (KM:0+000-1+500)</t>
  </si>
  <si>
    <t>KELKİT-(GÜMÜŞHANE-ERZİNCAN) İL SINIRI BÖLÜNMÜŞ YOLU TOPRAK İŞLERİ SANAT YAPILARI ALTTEMEL VE PLENTMİKS TEMEL TEMİNİ VE NAKLİ İŞİ (1+500-11+800)</t>
  </si>
  <si>
    <t>KELKİT-(GÜMÜŞHANE-ERZİNCAN) İL SINIRI BÖLÜNMÜŞ YOLU TOPRAK İŞLERİ SANAT YAPILARI ALTTEMEL VE PLENTMİKS TEMEL TEMİNİ VE NAKLİ İŞİ (35+000-40+000)</t>
  </si>
  <si>
    <t>(REFAHİYE-ERZİNCAN) AYR-KELKİT(GÜMÜŞHANE-ERZİNCAN) AYR.KELKİT DEVLET YOLU 36+000-40+000 ÜSTYAPI İŞLERİ</t>
  </si>
  <si>
    <t>KELKİT(GÜMÜŞHANE-ERZİNCAN)İL SINIRI-KELKİT DEVLET YOLU:TÜTENLİ HEYELANI (KM:7+210-7+560 ARASI) KM:0+400-1+500 ARASI YAYA KORKULUĞU YAPILMASI KM:0+000-9+625 ARASI İKMAL İNŞAATI (TOPRAK İŞLERİ,SANAT YAPILARI VE ÜSTYAPI İŞLERİ (BY)</t>
  </si>
  <si>
    <t>ŞİRAN (040-02)DYA-(GÜMÜŞHANE-ERZİNCAN)İL SIN. AĞIL KÖYÜ MEVKİİNDE
 KURPLARIN İYİLEŞTİRİLMESİ (K-16-13) VE KÖMÜR KÖPRÜSÜNÜN GENİŞLETİLMESİ           (K-16-14)</t>
  </si>
  <si>
    <t>(885-04) K.K.NOLU DEV. YOL.13+900 NOKTASINDA ALTGEÇİT GİRİŞ VEÇIKIŞ BETONARMA KANAT DUVARLARININ YAPILMASI</t>
  </si>
  <si>
    <t xml:space="preserve">(REFAHİYE-ERZİNCAN)AYR.-(GÜMÜŞHANE-ERZİNCAN )İL SINIRI  0+000-19+300 ARASI TOPRAK İŞLERİ,SANAT YAPILARI,ÜST YAPI İŞLERİ VE OTOKORKULUK YAPILMASI </t>
  </si>
  <si>
    <t xml:space="preserve">(REFAHİYE-ERZİNCAN) AYR- KELKİT DEVLET YOLU KM : 1+000 - 24+881,276 ARASI TOPRAK İŞLERİ, SANAT YAPILARI , ÜSTYAPI İŞLERİ , ENERJİ NAKİL HATTI DEPLASESİ VE OTOKORKULUK YAPILMASI İŞİ VE KM : 0+000 - 1+000 , 24+881,27 - 27+416,276 ARASI İKMAL İNŞAATI </t>
  </si>
  <si>
    <t>(REFAHİYE-ERZİNCAN)AYR.-(GÜMÜŞHANE-ERZİNCAN )İL SINIRI DEVLET KARAYOLU  KM 0+000-23+300 ARASI İKMAL İNŞATI</t>
  </si>
  <si>
    <t>KELKİT GRUP KÖPRÜLERİ</t>
  </si>
  <si>
    <t>KAZA KARA NOKTASI PROJESİ (2 ADET ÜST GEÇİT YAPIMI)</t>
  </si>
  <si>
    <t xml:space="preserve"> (REFAHİYE-ERZİNCAN) AYR-KELKİT YOLU; KM:24+200-25+500,KM:30+300-30+600, KM:34+360-48+181 VE KM:59+800-60+600 ARASI TOPRAK İŞLERİ, SANAT YAPILARI, ÜSTYAPI İŞLERİ İLE KM: 23+300-60+600 ARASI; EKSİK KALAN SANAT YAPILARI VE DRENAJ İŞLERİ (İKMAL İNŞAATI)  </t>
  </si>
  <si>
    <t>Limni Gölü TP  Gelişme Planı, Elektrik Hattı, Piknik Masası ve Su İsale Hattı Yapım İşi</t>
  </si>
  <si>
    <t>Limni Gölü TP Çocuk Oyun Grubu Yapımı</t>
  </si>
  <si>
    <t xml:space="preserve">Tomara Şelalesi TP Piknik Masası Yapım İşi </t>
  </si>
  <si>
    <t>Limni Gölü TP ve Tomara Şelalesi TP Kamelya Bakım/Onarım İşi ve Tomara Şelalesi TP Gelişme Planı  Yapımı İşi</t>
  </si>
  <si>
    <t xml:space="preserve">Tomara Şelalesi TP Fosseptik, Çocuk Oyun Alanı Yapım İşi </t>
  </si>
  <si>
    <t xml:space="preserve"> Limni Gölü TP Piknik Masası, Kamelya, Manzara Seyir Terası Yapım İşi</t>
  </si>
  <si>
    <t xml:space="preserve">Artabel Gölleri TP Gelişme Planı </t>
  </si>
  <si>
    <t>Yukarı Kulaca YHGS Gelişme Planı</t>
  </si>
  <si>
    <t xml:space="preserve">Merkez İlçe Gökdere Köyü (Kızıl Geyik) Kafes Tel İhata Yapımı İşi </t>
  </si>
  <si>
    <t xml:space="preserve">Tomara Şelalesi TP Piknik Masası ve Ahşap Korkuluk Yapımı İşi </t>
  </si>
  <si>
    <t>Tomara Şelalesi TP  Otomatik Kapı Girişi Yapım İşi</t>
  </si>
  <si>
    <t>Örümcek Ormanı Tabiat Koruma Alanı WC  ve Giriş Kontrol Ünitesi Yapım İşi</t>
  </si>
  <si>
    <t xml:space="preserve">Gümüşhane Şube Müdürlüğü İdari Bina Bakım Onarım İşleri </t>
  </si>
  <si>
    <t>Limni Gölü TP Kır Lokantası Yapımı ve İşletmeciliği (ÖS)</t>
  </si>
  <si>
    <t>Limni Gölü TP Kırevi (10 adet) ve İZTM (1 adet) Yapımı</t>
  </si>
  <si>
    <t>Limni Gölü TP Alt Yapı yatırımları, Tomara Şelalesi TP Çevre Düzenleme Yapımı İşi</t>
  </si>
  <si>
    <t>Kelkit Keklik Üretim İstasyonu Proje,  Çevre İhata ve Trafo Yapımı-DS</t>
  </si>
  <si>
    <t>Artabel TP Yol ve Alan Düzenleme-GB</t>
  </si>
  <si>
    <t>Limni Gölü Tabiat Parkı TP Bina Onarımı-DS</t>
  </si>
  <si>
    <t>Tabiat Parklarında Çevre Düzenlemesi-(İÖİ)</t>
  </si>
  <si>
    <t>Torul, Şiran</t>
  </si>
  <si>
    <t>Tabiat Parklarında Alan Donatı Üniteleri Yapımı-(İÖİ)</t>
  </si>
  <si>
    <t>Limni Gölü TP Otopark ve Çocuk Oyun Alanı  Yapımı-GB</t>
  </si>
  <si>
    <t>Karşıyaka TP Plan ve Proje Yapımı İşi- (İÖ)</t>
  </si>
  <si>
    <t>Gümüşhane Merkez İZTM Yapımı İşi</t>
  </si>
  <si>
    <t>Kelkit Yaban Hayvanları Üretim İstasyonu Tesis Yapımı-DS</t>
  </si>
  <si>
    <t>Artabel TP Giriş Kontrol ve Ziyaretçi Tanıtım Merkezi Binası Yapımı-GB</t>
  </si>
  <si>
    <t>Çağlayandibi Şelalesi TP Çevre Düzenlemesi-GB</t>
  </si>
  <si>
    <t>Tabiat Parklarında Proje Yapım İşi-(Öİ)</t>
  </si>
  <si>
    <t>Tomara Şelalesi Tabiat Parkı Yardımcı Bina, Tesis ve Alan Düzenleme Yapımı-GB</t>
  </si>
  <si>
    <t>Tabiat Parklarında Alan Donatı Üniteleri Yapımı ve Montaj İşi-GB</t>
  </si>
  <si>
    <t>Geçici Hayvan Bakımevi Projesi-(Belediye)</t>
  </si>
  <si>
    <t>Gümüşhane İli Güdük İğnelik (Erodium hendrikii) Tür Eylem Planı-DS</t>
  </si>
  <si>
    <t>Torul-Köse</t>
  </si>
  <si>
    <t>DOĞA KORUMA VE MİLLİ PARKLAR 12. BÖLGE MÜDÜRLÜĞÜ / RİZE</t>
  </si>
  <si>
    <t>KARAYOLLARI 16. BÖLGE MÜDÜRLÜĞÜ / SİVAS</t>
  </si>
  <si>
    <t>KARAYOLLARI 10. BÖLGE MÜDÜRLÜĞÜ / TRABZON</t>
  </si>
  <si>
    <t>DEVLET SU İŞLERİ 22. BÖLGE MÜDÜRLÜĞÜ / TRABZON</t>
  </si>
  <si>
    <t>Gümüşhane ve İlçeleri</t>
  </si>
  <si>
    <t>Orköy Faaliyetleri</t>
  </si>
  <si>
    <t>Toprak Muhafaza Faaliyetleri</t>
  </si>
  <si>
    <t>Çığ Kontrol Tesis Ve Bakım Faaliyetleri</t>
  </si>
  <si>
    <t>Orman Yetiştirme ve Bakım Faaliyetleri</t>
  </si>
  <si>
    <t>Orman Yolları Yapım Ve Onarımı Faaliyetleri</t>
  </si>
  <si>
    <t>Orman Zararları ile Mücadele Faaliyetleri</t>
  </si>
  <si>
    <t>Orman Koruma Tesis, Yapım ve Bakım Onarım Faaliyetleri</t>
  </si>
  <si>
    <t>Toprak Muhafaza Tesis ve Bakım Faaliyetleri</t>
  </si>
  <si>
    <t>Ağaçlandırma-Rehabilitasyon ,Tesis ve Bakım Faaaliyetleri</t>
  </si>
  <si>
    <t>Mera Islahı Faaliyetleri</t>
  </si>
  <si>
    <t>ORMAN BÖLGE MÜDÜRLÜĞÜ / TRABZON</t>
  </si>
  <si>
    <t>ARZULARKABAKÖY(GÜMÜŞHANE) İÇMESUYU VE KANALİZASYON İNŞAATI</t>
  </si>
  <si>
    <t>ARZULARKABAKÖY</t>
  </si>
  <si>
    <t>TAMAMLANDI</t>
  </si>
  <si>
    <t>GÜMÜŞGÖZE (GÜMÜŞHANE) İÇMESUYU 2. KISIM İNŞAATI</t>
  </si>
  <si>
    <t>GÜMÜŞGÖZE</t>
  </si>
  <si>
    <t>GÜMÜŞGÖZE GÜMÜŞHANE İÇMESUYU İNŞAATI</t>
  </si>
  <si>
    <t>GÜMÜŞHANE (MERKEZ) ATIKSU ARITMA TESİSİ VE EK KOLLKTÖR HATTI YAPIMI</t>
  </si>
  <si>
    <t>MERKEZ</t>
  </si>
  <si>
    <t>GÜMÜŞHANE BELEDİYE HİZMET BİNASI</t>
  </si>
  <si>
    <t>GÜMÜŞHANE BELEDİYESİ OTOPARK YAPIM İŞİ</t>
  </si>
  <si>
    <t>KAŞ-ÖBEKTAŞ (GÜMÜŞHANE) KANALİZASYON VE YAĞMURSUYU İNŞAATI</t>
  </si>
  <si>
    <t>KAŞ-ÖBEKTAŞ</t>
  </si>
  <si>
    <t>KELKİT (GÜMÜŞHANE) KANALİZASYON VE KISMİ YAĞMURSUYU İNŞAATI</t>
  </si>
  <si>
    <t>KELKİT</t>
  </si>
  <si>
    <t>KELKİT(GÜMÜŞHANE) ATIKSU ARITMA TESİSİ İNŞAATI</t>
  </si>
  <si>
    <t>KELKİT(GÜMÜŞHANE)BELEDİYESİ İÇM.İNŞAATI</t>
  </si>
  <si>
    <t>KÖSE (GÜMÜŞHANE) BETON PARKE VE BORDÜR DÖŞEMESİ İŞİ</t>
  </si>
  <si>
    <t>KÖSE</t>
  </si>
  <si>
    <t>KÖSE (GÜMÜŞHANE) KANALİZASYON İNŞAATI</t>
  </si>
  <si>
    <t>KÜRTÜN (GÜMÜŞHANE) BELEDİYE İŞ HANI İNŞAATI</t>
  </si>
  <si>
    <t>KÜRTÜN</t>
  </si>
  <si>
    <t>KÜRTÜN (GÜMÜŞHANE) KANALİZASYON İNŞAATI</t>
  </si>
  <si>
    <t>SALYAZI (GÜMÜŞHANE) İÇMESUYU İNŞAATI</t>
  </si>
  <si>
    <t>SALYAZI</t>
  </si>
  <si>
    <t>YEŞİLBÜK (GÜMÜŞHANE) KANALİZASYON İNŞAATI</t>
  </si>
  <si>
    <t>YEŞİLBÜK</t>
  </si>
  <si>
    <t>ÖBEKTAŞ (GÜMÜŞHANE) İÇMESUYU İNŞAATI</t>
  </si>
  <si>
    <t>ÖBEKTAŞ</t>
  </si>
  <si>
    <t>ÖZKÜRTÜN (GÜMÜŞHANE) DOKA PROJESİ KÜRTÜN BARAJ GÖLÜ KIYI BANDI BALIK LOKANTASI VE SATIŞ REONLARI İŞİ</t>
  </si>
  <si>
    <t>ÖZKÜRTÜN</t>
  </si>
  <si>
    <t>ÖZKÜRTÜN(GÜMÜŞHANE)İÇMESUYU İNŞAATI</t>
  </si>
  <si>
    <t>ÜNLÜPINAR ( GÜMÜŞHANE) KANALIZASYON VE İÇMESUYU İNŞAATI</t>
  </si>
  <si>
    <t>ÜNLÜPINAR</t>
  </si>
  <si>
    <t>ŞİRAN (GÜMÜŞHANE) KANALİZASYON VE KISMİ YAĞMURSUYU İNŞAATI</t>
  </si>
  <si>
    <t>ŞİRAN</t>
  </si>
  <si>
    <t>ŞİRAN(GÜMÜŞHANE) ATIKSU ARITMA TESİSİ İNŞAATI İŞİ</t>
  </si>
  <si>
    <t>ŞİRAN(GÜMÜŞHANE) İÇMESUYU VE PAKET ARITMA TESİSİ YAPIM İŞİ</t>
  </si>
  <si>
    <t>KELKİT(GÜMÜŞHANE) 24 DERSLİK OKUL İNŞ</t>
  </si>
  <si>
    <t>GÜMÜŞHANE KÖY VE KIRSAL HİBE (TOPLAM 74 PROJE)</t>
  </si>
  <si>
    <t>GÜMÜŞHANE</t>
  </si>
  <si>
    <t>GÜMÜŞHANE (MERKEZ) İÇMESUYU İNŞAATI YAPIM IŞI</t>
  </si>
  <si>
    <t>DEVAM EDİYOR</t>
  </si>
  <si>
    <t>KELKİT-KÖSE(GÜMÜŞHANE)GRUP İÇMESUYU VE İÇMESUYU PAKET ARITMA TESİSİ İNŞAATI</t>
  </si>
  <si>
    <t>KELKİT-KÖSE</t>
  </si>
  <si>
    <t>KÜRTÜN(GÜMÜŞHANE) İÇME SUYU İNŞAATI</t>
  </si>
  <si>
    <t>ŞİRAN(GÜMÜŞHANE) HİZMET BİNASI İNŞAATI</t>
  </si>
  <si>
    <t>GÜMÜŞHANE (MERKEZ) KAPALI OTOPARK, PAZAR ALANI, İŞ MERKEZLERİ VE ÇOK AMAÇLI SALON YAPIM İŞİ</t>
  </si>
  <si>
    <t>GÜMÜŞHANE (MERKEZ) PAZAR YERİ PROJE MİNİ KAZIK VE FORE KAZIKLI İKSA İMALAT İŞİ</t>
  </si>
  <si>
    <t>KELKİT (GÜMÜŞHANE) 200 YATAKLI PANSİYON BİNASI İNŞAATI</t>
  </si>
  <si>
    <t>TAPU KADASTRO 9. BÖLGE MÜDÜRLÜĞÜ / TRABZON</t>
  </si>
  <si>
    <t>1.GRUP                   (TESİS KADASTROSU)</t>
  </si>
  <si>
    <t>GÜMÜŞHANE MERKEZ</t>
  </si>
  <si>
    <t>2.GRUP                   (TESİS KADASTROSU)</t>
  </si>
  <si>
    <t>3.GRUP                   (TESİS KADASTROSU)</t>
  </si>
  <si>
    <t>6.GRUP                   (TESİS KADASTROSU)</t>
  </si>
  <si>
    <t>7.GRUP                   (TESİS KADASTROSU)</t>
  </si>
  <si>
    <t>TORUL</t>
  </si>
  <si>
    <t>8.GRUP                   (TESİS KADASTROSU)</t>
  </si>
  <si>
    <t>9.GRUP                   (TESİS KADASTROSU)</t>
  </si>
  <si>
    <t>10.GRUP                   (TESİS KADASTROSU)</t>
  </si>
  <si>
    <t>11.GRUP                   (TESİS KADASTROSU)</t>
  </si>
  <si>
    <t>29.GRUP                   (TESİS KADASTROSU)</t>
  </si>
  <si>
    <t>KELKİT-ŞİRAN</t>
  </si>
  <si>
    <t xml:space="preserve">GMH-KLT       3402/22a      YENİLEME                        </t>
  </si>
  <si>
    <t>MERKEZ                KELKİT                   TORUL</t>
  </si>
  <si>
    <t xml:space="preserve">GMH-KLT  II    3402/22a      YENİLEME                        </t>
  </si>
  <si>
    <t>MERKEZ                KELKİT                 KÜRTÜN</t>
  </si>
  <si>
    <t>ORKA-GMS-1</t>
  </si>
  <si>
    <t>MERKEZ ŞİRAN KÖSE</t>
  </si>
  <si>
    <t>ORKA-BYB-1</t>
  </si>
  <si>
    <t xml:space="preserve">GMH-KLT  III    3402/22a      YENİLEME                        </t>
  </si>
  <si>
    <t xml:space="preserve">112 DAİRELİK LOJMAN </t>
  </si>
  <si>
    <t>MÜHENDİSLİK FAKÜLTESİ EK BİNA İNŞAATI</t>
  </si>
  <si>
    <t>1000 KİŞİLİK KAPALI SPOR SALONU VE AÇIK SPOR SAHALARI</t>
  </si>
  <si>
    <t>YEMEKHANE VE SOSYAL TESİS İNŞAATI</t>
  </si>
  <si>
    <t>MERKEZİ ARAŞTIRMA LABORATUARI YAPIM İŞİ</t>
  </si>
  <si>
    <t>İİBF-İLETİŞİM FAKÜLTESİ YAPIM İŞİ</t>
  </si>
  <si>
    <t>YARI OLİMPİK KAPALI YÜZME HAVUZU YAPIM İŞİ</t>
  </si>
  <si>
    <t>BESYO BİNASI YAPIM İŞİ</t>
  </si>
  <si>
    <t>32 DAİRELİK LOJMAN İNŞAATI</t>
  </si>
  <si>
    <t>BILDIRCIN ÜRETİM BİNASI YAPIM İŞİ</t>
  </si>
  <si>
    <t>REKTÖRLÜK EK HİZMET BİNASI</t>
  </si>
  <si>
    <t>GÜMÜŞHANE ÜNİVERSİTESİ SOSYAL TESİS BİNASI SERGİ VE SATIŞ REYONU İÇİN PREFABRİK YAPI YAPILMASI YAPIM İŞİ</t>
  </si>
  <si>
    <t>GÜMÜŞHANE ÜNİVERSİTESİ EDEBİYAT- İLAHİYAT FAKÜLTE BİNASI YAPIM İŞİ</t>
  </si>
  <si>
    <t>MERKEZİ KÜTÜPHANE VE KONGRE MERKEZİ BİNASI YAPIM İŞİ</t>
  </si>
  <si>
    <t>KELKİT SAĞLIK HİZMETLERİ MYO BİNASI YAPIM İŞİ</t>
  </si>
  <si>
    <t>GÜMÜŞHANE ÜNİVERSİTESİ</t>
  </si>
  <si>
    <t>Hasanbey Mahallesi Muhtar- Taziye Evi</t>
  </si>
  <si>
    <t>Eskibağlar Mahallesi Muhtar - Taziye Evi</t>
  </si>
  <si>
    <t>Mezbahane</t>
  </si>
  <si>
    <t>Sokak Hayvanları Barınağı</t>
  </si>
  <si>
    <t>Atık Su Arıtma Tesisi 2. Etap</t>
  </si>
  <si>
    <t>Sema Doğan Parkı</t>
  </si>
  <si>
    <t>Mezarlıklar Müdürlüğü</t>
  </si>
  <si>
    <t>215.32,00</t>
  </si>
  <si>
    <t>Müftülük Kreş Binası</t>
  </si>
  <si>
    <t>Kültür ve Turizm Çevre Yolu</t>
  </si>
  <si>
    <t>15 Temmuz Demokrasi Parkı</t>
  </si>
  <si>
    <t>Zafer Meydanı Sokak Sağlıklaştırması</t>
  </si>
  <si>
    <t>İtfaiye Müdürlüğü Hizmet Binası</t>
  </si>
  <si>
    <t>Gençlik Meydanı Rekreasyon Alanı</t>
  </si>
  <si>
    <t>Araçlar Amirliği</t>
  </si>
  <si>
    <t>GÜMÜŞHANE BELEDİYESİ</t>
  </si>
  <si>
    <t>Merkez Anaokulu</t>
  </si>
  <si>
    <t>Torul Anaokulu</t>
  </si>
  <si>
    <t>Kürtün Anaokulu</t>
  </si>
  <si>
    <t>Kelkit Anaokulu</t>
  </si>
  <si>
    <t>Kelkit Şehit Osman Şahin İlkokulu</t>
  </si>
  <si>
    <t>Yeniyol İlkokul/Ortaokul</t>
  </si>
  <si>
    <t>Köse İlköğretim Okulu</t>
  </si>
  <si>
    <t>Şiran Endüstri Meslek Lisesi</t>
  </si>
  <si>
    <t>Şiran Halk Eğitim Merkezi</t>
  </si>
  <si>
    <t>Merkez Yeni Mahalle İlkokulu</t>
  </si>
  <si>
    <t>Merkez Yeni Mahalle Anaokulu</t>
  </si>
  <si>
    <t>Kürtün İmam Hatip Lisesi</t>
  </si>
  <si>
    <t>Köse Salyazı İlkokulu/Ortaokulu</t>
  </si>
  <si>
    <t>Şiran Anadolu Lisesi Spor Salonu</t>
  </si>
  <si>
    <t>Köse Lisesi Spor Salonu</t>
  </si>
  <si>
    <t>İL MİLLİ EĞİTİM MÜDÜRLÜĞÜ</t>
  </si>
  <si>
    <t>Şiran Fen Lisesi</t>
  </si>
  <si>
    <t>Torul Namık Kemal İlkokulu</t>
  </si>
  <si>
    <t>Kelkit İmam Hatip Ortaokulu</t>
  </si>
  <si>
    <t>Şiran Fen Lisesi Spor Salonu</t>
  </si>
  <si>
    <t>İL SAĞLIK MÜDÜRLÜĞÜ</t>
  </si>
  <si>
    <t>İL ÖZEL İDARESİ</t>
  </si>
  <si>
    <t>İl geneli</t>
  </si>
  <si>
    <t>İl Özel İdaresi ve KÖYDES Yatırım ve Harcamaları.</t>
  </si>
  <si>
    <t>ÇEVRE VE ŞEHİRCİLİK İL MÜDÜRLÜĞÜ</t>
  </si>
  <si>
    <t xml:space="preserve"> KÜRTÜN SÜME I 30 DAİRELİ AFET KONUTU İNŞAATI</t>
  </si>
  <si>
    <t>KÜRTÜN/SÜME</t>
  </si>
  <si>
    <t>KÜRTÜN SÜME II 30 DAİRELİ AFET KONUTU İNŞAATI</t>
  </si>
  <si>
    <t>KÜRTÜN SÜME III 24 DAİRELİ AFET KONUTU İNŞAATI</t>
  </si>
  <si>
    <t>GÜMÜŞHANE MERKEZ 40 DAİRELİ AFET KONUTU İNŞAATI</t>
  </si>
  <si>
    <t>GHANE/MERKEZ</t>
  </si>
  <si>
    <t>TORUL MERKEZ 44 DAİRELİ AFET KONUTU İNŞAATI</t>
  </si>
  <si>
    <t>TORUL/MERKEZ</t>
  </si>
  <si>
    <t>GÜMÜŞHANE ÇOCUK YUVASI YETİŞTİRME YURDU İKMAL İNŞAATI</t>
  </si>
  <si>
    <t>GÜMÜŞHANE MERKEZ 20 DAİRELİ AFET KONUTU İNŞAATI</t>
  </si>
  <si>
    <t>GÜMÜŞHANE BALYEMEZ KONAĞI RESTORASYON İNŞAATI</t>
  </si>
  <si>
    <t>KELKİT HÜKÜMET KONAĞI İNŞAATI</t>
  </si>
  <si>
    <t>KELKİT İLÇE JANDARMA KOMUTANLIĞI VE TESİSLER İNŞAATI</t>
  </si>
  <si>
    <t>TORUL KİRAZLIK SÖĞÜTAĞIL 30 DAİRELİ ADET KONUTU İNŞAATI</t>
  </si>
  <si>
    <t>TORUL/KİRAZLIK</t>
  </si>
  <si>
    <t>GÜMÜŞHANE 400 KİŞİLİK ÖĞRENCİ YURDU İNŞAATI</t>
  </si>
  <si>
    <t>KELKİT HACI HÜSEYİN DOĞAN KIZ ÖĞRENCİ YURDU İNŞAATI</t>
  </si>
  <si>
    <t>ŞİRAN AYDIN DOĞAN VAKFI KIZ ÖĞRENCİ YURDU İNŞAATI</t>
  </si>
  <si>
    <t>KÖSE AYDIN DOĞAN VAKFI KIZ ÖĞRENCİ YURDU İNŞAATI</t>
  </si>
  <si>
    <t>KÜRTÜN AYDIN DOĞAN VAKFI KIZ ÖĞRENCİ YURDU İNŞAATI</t>
  </si>
  <si>
    <t>GÜMÜŞHANE MERKEZ REHABİLİTASYON MERKEZİ İNŞAATI</t>
  </si>
  <si>
    <t>GÜMÜŞHANE MERKEZ ŞEHİTLİK YAPIM İŞİ</t>
  </si>
  <si>
    <t>GÜMÜŞHANE KÜLTÜR MERKEZİ İNŞAATI</t>
  </si>
  <si>
    <t>ŞİRAN İLÇE JANDARMA KOMUTANLIĞI VE TESİSLERİ İNŞAATI</t>
  </si>
  <si>
    <t>GÜMÜŞHANE KYK 750 KİŞİLİK ÖĞRENCİ YURDU İNŞAATI</t>
  </si>
  <si>
    <t>GÜMÜŞHANE AİLE SOSYAL POLİTİKALAR İL MÜDÜRLÜĞÜ İNŞAATI</t>
  </si>
  <si>
    <t>GÜMÜŞHANE İŞ KURUMU İL MÜDÜRLÜĞÜ İNŞAATI</t>
  </si>
  <si>
    <t>Merkez 40 Daireli Afet Konutu (Hasanbey Mah.)</t>
  </si>
  <si>
    <t>Merkez 20 Daireli Afet Konutu (Karşıyaka Mah.)</t>
  </si>
  <si>
    <t>Kürtün Süme-I 30 Daireli Afet Konutu Yapım İşi</t>
  </si>
  <si>
    <t>Özkürtün/Süme</t>
  </si>
  <si>
    <t>Kürtün Süme-II 30 Daireli Afet Konutu Yapım İşi</t>
  </si>
  <si>
    <t>Kürtün Süme-III 24 Daireli Afet Konutu Yapım İşi</t>
  </si>
  <si>
    <t>Torul Merkez 44 Daireli Afet Konutu Yapım İşi</t>
  </si>
  <si>
    <t>Merkez Yenimahalle 30 Daireli Afet Konutu Yapım İşi (Kirazlık-Söğütağıl)</t>
  </si>
  <si>
    <t>Kürtün Gürgenli Köyü Kaya Islahı Yapım İşi</t>
  </si>
  <si>
    <t>Merkez Pirahmet ve Yeşilyurt ile Şiran Gökçeler Köyü Kaya Islahı İşi</t>
  </si>
  <si>
    <t xml:space="preserve">Merkez Özcan Mah .116 Daireli Afet Konutu Yapım İşi </t>
  </si>
  <si>
    <t>Kelkit İlçesi Bindal Köyü 60 Adet E.Y.Y  Yöntemi İle Konut Yapım İşi</t>
  </si>
  <si>
    <t>Torul Uğurtaşı Köyü Kaya Islahı Yapım İşi</t>
  </si>
  <si>
    <t>Gümüşhane Merkez Tekke Beldesi  Kaya Islahı Yapım İşi</t>
  </si>
  <si>
    <t>Gümüşhane Merkez Akocak Köyü Kaya Islahı Yapım İşi</t>
  </si>
  <si>
    <t>Kelkit İlçesi Bindal Köyü Afet Konutları Altyapı (İçmesuyu, Kanalizasyon ve İmar Yolları) Yapım İşi</t>
  </si>
  <si>
    <t>Kürtün Aşağı Karadere Köyü Kaya Islahı Yapım İşi</t>
  </si>
  <si>
    <t>Şiran Gökçeler Köyü Kaya Islahı Yapım İşi</t>
  </si>
  <si>
    <t>Kürtün Kırgeriş Köyü Kaya Islahı Yapım İşi</t>
  </si>
  <si>
    <t>Kürtün Özkürtün 84 Daireli Afet Konutları Çevre Duvarı Yapım İşi</t>
  </si>
  <si>
    <t>Kürtün Özkürtün Süme Mahallesi Kaya Islahı Yapım İşi</t>
  </si>
  <si>
    <t>Kelkit Bindal Köyü 44 Adet E.Y.Y. Yöntemi ile Afet Ahırları Yapımı İşi</t>
  </si>
  <si>
    <t>Kürtün İlçesi Söğüteli Köyü Kaya Islahı Yapım İşi</t>
  </si>
  <si>
    <t>Gökçepınar Köyü Kaya Islahı Yapım İşi</t>
  </si>
  <si>
    <t>İl AFET VE ACİL DURUM MÜDÜRLÜĞÜ</t>
  </si>
  <si>
    <t>Aydınlatmalı Sentetik Çim Yüzeyli Futbol Sahası Yapım İşi</t>
  </si>
  <si>
    <t>Yenişehir Stadyumu Betonarme Tribün Yapım İşi</t>
  </si>
  <si>
    <t>Gençlik Merkezi Ek Bina Yapım İşi</t>
  </si>
  <si>
    <t>Kelkit İlçe Spor Salonu Yapım İşi</t>
  </si>
  <si>
    <t>Kelkit İlçesi</t>
  </si>
  <si>
    <t>Şiran İlçesi</t>
  </si>
  <si>
    <t>Köse İlçesi</t>
  </si>
  <si>
    <t>Kürtün İlçesi</t>
  </si>
  <si>
    <t>Kelkit Gençlik Merkezi Yapım İşi</t>
  </si>
  <si>
    <t>Tekke Çağırgan Baba Türbesi Onarım İşi</t>
  </si>
  <si>
    <t>Emirler Camii Eski Eser Proje İşi</t>
  </si>
  <si>
    <t>Süleymaniye Mh. Ulu Camii Eski Eser Onarımı İşi</t>
  </si>
  <si>
    <t>Kabaköy Camii Onarımı İşi</t>
  </si>
  <si>
    <t>Süleymaniye Mh. Üç Adet Minare Onarımı İşi</t>
  </si>
  <si>
    <t>Süleymaniye Mh. Küçük Camii Onarımı İşi</t>
  </si>
  <si>
    <t>Emirler Camii Onarımı İşi</t>
  </si>
  <si>
    <t>Ulu Camii Eski Eser Proje İşi</t>
  </si>
  <si>
    <t>GÜMÜŞHANE KELKİT</t>
  </si>
  <si>
    <t>Süleymaniye Mh. Çaput Hamamı Eski Eser Proje İşi</t>
  </si>
  <si>
    <t>Kemaliye Pasajı Onarım ve Tadilatı</t>
  </si>
  <si>
    <t>Ulu Camii Onarımı İşi</t>
  </si>
  <si>
    <t>ÖZBEYLİ KÖYÜ CAMİİ ESKİ ESER PROJE İŞİ</t>
  </si>
  <si>
    <t>GÜMÜŞHANE KÖSE</t>
  </si>
  <si>
    <t>VAKIFLAR BÖLGE MÜDÜRLÜĞÜ / TRABZON</t>
  </si>
  <si>
    <t>GÜMÜŞHANE İL KÜLTÜR VE TURİZM MÜDÜRLÜĞÜ</t>
  </si>
  <si>
    <t>Kültür Merkezi İnşaatı</t>
  </si>
  <si>
    <t>Gümüşhane Kent Müzesi İnşaatı</t>
  </si>
  <si>
    <t>Keçi Kalesi Restarasyon ve Çevre Düzenlemesi</t>
  </si>
  <si>
    <t>Kov Kalesi  Restarasyon ve Çevre Düzenlemesi</t>
  </si>
  <si>
    <t>Turizm Danışma Bürosu İnşaatı</t>
  </si>
  <si>
    <t>Arpalı Köyü Kiliseyi ve Cami ve Çan Kulesi Restarason Projesi</t>
  </si>
  <si>
    <t>Torul İlçesi</t>
  </si>
  <si>
    <t>Süleymaniye Mah. Koruma Amaçlı İmar Planı</t>
  </si>
  <si>
    <t>Süleymaniye Mah. Jeolojik ve Jeoteknik Planı</t>
  </si>
  <si>
    <t>Torul İlçesi Zigana Köyü Linmi Gölü Yolu Beton Kaplama İşi</t>
  </si>
  <si>
    <t>1.322,895,45</t>
  </si>
  <si>
    <t>Tescilli Evlerin Proje Yapımı</t>
  </si>
  <si>
    <t xml:space="preserve">Tescilli Evlerin Proje Uygulama </t>
  </si>
  <si>
    <t>Torul İlçe Halk Kütüphanesi Projesi</t>
  </si>
  <si>
    <t>Şiran İlçe Halk Kütüphanesi Projesi</t>
  </si>
  <si>
    <t>Tekke Belediyesi Altyapı Uygulamaları</t>
  </si>
  <si>
    <t>Köse Belediyesi Altyapı Uygulamaları</t>
  </si>
  <si>
    <t>Kürtün Belediyesi Altyapı Uygulamaları</t>
  </si>
  <si>
    <t>İl Özel İdaresi Limni Gölü Çevre Düzenlemesi</t>
  </si>
  <si>
    <t>Altyapı Uygulamaları</t>
  </si>
  <si>
    <t>Kelkit Öbekta Belediyesi</t>
  </si>
  <si>
    <t>Kelkit Kaş Belediyesi</t>
  </si>
  <si>
    <t>Kelkit Ünlüpınar Belediyesi</t>
  </si>
  <si>
    <t>Kelkit Belediyesi</t>
  </si>
  <si>
    <t xml:space="preserve"> Tekke Belediyesi</t>
  </si>
  <si>
    <t>Köse Salyas Belediyesi</t>
  </si>
  <si>
    <t>Gümüşgöze Belediyesi</t>
  </si>
  <si>
    <t>Söğütlü Belde Belediyesi</t>
  </si>
  <si>
    <t>Şiran Belediyesi</t>
  </si>
  <si>
    <t>Yeşilbük Belde Belediyesi</t>
  </si>
  <si>
    <t>Öbektaş Belediyesi</t>
  </si>
  <si>
    <t>Altınpınar Belediyesi</t>
  </si>
  <si>
    <t xml:space="preserve">ÇIĞ ETÜDÜ </t>
  </si>
  <si>
    <t>KANALİZASYON ŞEBEKESİ YAPIMI</t>
  </si>
  <si>
    <t>PARK VE ÇEVRE DÜZENLEMESİ</t>
  </si>
  <si>
    <t>PARK YAPIMI</t>
  </si>
  <si>
    <t>KANALİZASYON</t>
  </si>
  <si>
    <t>YOL DÜZENLEME VE İSTİNAT DUVARI</t>
  </si>
  <si>
    <t>Ünlü Pınar Belde Belediyesi</t>
  </si>
  <si>
    <t>KANALİZASYON-FOSEPTİK</t>
  </si>
  <si>
    <t>Yol Düzenlemesi</t>
  </si>
  <si>
    <t>Altınpınar</t>
  </si>
  <si>
    <t>OLUCAK(İMERA) MANASTIRI SOĞANLI YAYLA YOLU YAPIMI</t>
  </si>
  <si>
    <t>TAŞKÖPRÜ-DUMANLI-SANTA HARABELERİ YOLU YAPIMI</t>
  </si>
  <si>
    <t>SÜLEYMANİYE KIŞ TURİZM MERKEZİ YOLU YAPIMI</t>
  </si>
  <si>
    <t>ERİKBELİ YAYLA YOLU YAPIMI VE GÜZERGAH DEĞİŞİKLİĞİ YAPIMI</t>
  </si>
  <si>
    <t>ÇAMUR KÖYÜNDE YOL DÜZENLEMESİ</t>
  </si>
  <si>
    <t>SADAK KÖYÜNDE YOL DÜZENLEMESİ</t>
  </si>
  <si>
    <t>KÖSE SALYAZI KIRKLAR MAĞARASI AYDINLATMA</t>
  </si>
  <si>
    <t>DOĞU KARADENİZ TURİZM MASTER PLANI KAPSAMINDA ALTYAPI UYGULAMALARI</t>
  </si>
  <si>
    <t>OLTAN SUNGURLU CAD. AYDIN DOĞAN CAD. KARO,PARKE BAORDÜR ONARIMI VE AĞAÇLANDIRMA PROJESİ</t>
  </si>
  <si>
    <t>Köse Belediyesi</t>
  </si>
  <si>
    <t>ŞİMAL VE TOPLU KONUT SOKAK PARKE BORDÜR TAŞI DÖŞEME</t>
  </si>
  <si>
    <t>PARK VE OYUN ALANI YAPIMI</t>
  </si>
  <si>
    <t>Salyazı Belde Belediyesi</t>
  </si>
  <si>
    <t>DOĞU KARADENİZ TURİZM MASTER PLANI KAPSAMINDA ALTYAPI UYGULAMALRI</t>
  </si>
  <si>
    <t>PARKE TAŞ DÖŞEME(EVLİYA ÇELEBİ SEYRANGAHI GİDEN YOLU)</t>
  </si>
  <si>
    <t>ZÜBEYDE HANIM CAD.YOL DÜZENLEME İŞİ</t>
  </si>
  <si>
    <t>PARKE TAŞ DÖŞEME(GÖZTEPE MAH.BAĞLARBAŞI SOKAK)</t>
  </si>
  <si>
    <t>ÖMEROĞLU PARK VE YOL DÜZENLEMESİ</t>
  </si>
  <si>
    <t>Ünlü Pınar Belediyesi</t>
  </si>
  <si>
    <t>ŞİMAL VE TOPLU KONUT SOKAK PARKE BORDÜR  TAŞI DÖŞEME</t>
  </si>
  <si>
    <t>MERKEZ İLÇEDE BULUNAN CANCA KALESİ ULAŞIMI SAĞLAYAN 2 KM LİK YOLUN YAPIMI İŞİ</t>
  </si>
  <si>
    <t>OLTAN SUNGURLU CAD.AYDIN DOĞAN CAD. KARO,PARKE BORDÜR ONARIMI VE AĞAÇLANDIRMA İşi</t>
  </si>
  <si>
    <t>Turizm Sektörü Ana Planı ve Fiziksel Planlamalar ile çet ve edüt projeleri yapımı Süleymaniye</t>
  </si>
  <si>
    <t>DOĞU KARADENİZ TURİZM MASTER PLANI KAPSAMINDA ALTYAPI UYGULAMALARI(TAŞKÖPRÜ DUMANLI KÖYÜ ARASI-OLUCAK CAMİ BOĞAZI ARASINDAKİ GÜZERGAHIN İYİLEŞTİRİLMESİ KÜRTÜN KAZIKBELİ YOLUNDA ASFALT SAHTİ KAPLAMA YAPILMASI YAPILAN YOLUN 6 KM SİNDE BETON YOL YAPILMASI –TORUL ALTINPINAR BELDESİ LİMNİ YOLU 2.KAT ASFALT SAHTİ KAPLAMA-MERKEZ SÜLEYMANİYE MAH.ASFALT VE MENFEZLERİ) İŞİ</t>
  </si>
  <si>
    <t>Köse  Belediyesi  M.OLTAN SUNGURLUMahallesi Cadde ve Sokakları Parke- Döşeme ve İşçiliği İşi</t>
  </si>
  <si>
    <t>Süleymaniye Edüt v Proje Yapımında kullanılmak üzere</t>
  </si>
  <si>
    <t>Kabaktepe Şehitliği Wc ve Lavabo Yapımı İşi</t>
  </si>
  <si>
    <t>Süleymaniye Kış sporları Merkezi Etüd Proje</t>
  </si>
  <si>
    <t xml:space="preserve">Kelkit İlçe Belediyesince yaptırılan Bahçelievler Mahallesi, Divan Saygın, Şen Sokaklar, Necip Fazıl Kısakürek Caddesi, Hacı Burhan, Taşlı, Gülnar, Yelli ve Ekin Sokaklarda Beton Parke ve Beton Yaya Kaldırımı Bordürü Yapım İşi </t>
  </si>
  <si>
    <t xml:space="preserve">Şiran İlçe Belediyesince yaptırılan Şehit Hakan Mahallesi Beton Parke ve Beton Yaya Kaldırımı Bordürü Döşemesi İşi </t>
  </si>
  <si>
    <t>Süleymaniye Mah.Kış Turizm Merkezi Alt Yapı Uygulamarı Stabilize-Asfalt Yol Yapımı.</t>
  </si>
  <si>
    <t>Gümüşhane Kış Turizm Merkezi Altyapı Uygulamaları Kapsamında Süleymaniye Kayak Pisti Yol Yapımı ve Pist Alanının Düzenlenmesi İşi</t>
  </si>
  <si>
    <t>Gümüşhane Kış Turizm Merkezi Altyapı Uygulamaları Kapsamında Stabilize-Asfalt-Yol Yapım İşi</t>
  </si>
  <si>
    <t xml:space="preserve">Köse İlçe Belediyesince yaptırılan Bahçeli evler Mah.Cumhuriyet Mah.Yeni Mah,Yavuz Selim Mah, Fatih Mah, Cadde ve Sokaklarında Beton Parke Döşemesi İşi </t>
  </si>
  <si>
    <t>Cumhuriyet ve Atatürk Caddeleri Yol Düzenleme Yapılması İşi</t>
  </si>
  <si>
    <t>Torul Belediyesi</t>
  </si>
  <si>
    <t>Aşağı Uluköy Mah. Belediye Cad. Beton Parke ve Bordür Döşeme İşi</t>
  </si>
  <si>
    <t>Kürtün Belediyesi</t>
  </si>
  <si>
    <t>Mezire Mahallesi İçme Suyu Şebek Hattı ve Depo Yapım  İşi</t>
  </si>
  <si>
    <t>ArzularKabaköy Belde Belediyesi</t>
  </si>
  <si>
    <t>Şiran İlçesi Yeşilbük Belde Belediyesince Şehit Hüseyin Gülap Caddesi İstinad Duvarları Yapım İşi</t>
  </si>
  <si>
    <t>Şehit Tahsin Caddesi ve Yeşil Sokakta Yol Düzenleme Prefabrik Beton Parke Döşenmesi İşi</t>
  </si>
  <si>
    <t>Karaçukur Mahallesi Yolunun 4.000 m'lik kısmının yapılması İşi</t>
  </si>
  <si>
    <t>Özkürtün Belediyesi</t>
  </si>
  <si>
    <t>Sadak Köyü Yol Yapım İşi (30.000), Özen Köyü Yol Yapım İşi(30.000), Öğütlü Yol Yapım İşi(30.000), Çamur Köyü Yol Yapım İşi(30.000).</t>
  </si>
  <si>
    <t>Karaca ve Tekke Mahalleleri Beton Parke ve Beton Yaya Kaldırımı Bordürü Döşenmesi İşi</t>
  </si>
  <si>
    <t>Gümüşhane Kış Turizm Merkezi altyapı uygulamaları kapsamında “Süleymaniye Mahallesi Yolunun Temel Tabakası, Yarma-Dolgu, Kaldırım Yapılması ve Doğal Parke Taşı ve Kaplama Yapım İşi</t>
  </si>
  <si>
    <t>"Süme Mahallesi Kalebaşı Mevkii Beton Yol Yapım İşi.</t>
  </si>
  <si>
    <t>"Karaçukur Mahallesi  Emirli Mevkii Beton Yol Yapım İşi.</t>
  </si>
  <si>
    <t>Özcan Mahallesi, Yeni Mahalle ve Bağlarbaşı Mahalleleri Yol Genişletme ve Çevre Düzenlemesi ve Tretuvar Yapım İşi</t>
  </si>
  <si>
    <t>Gümüşhane Belediyesi</t>
  </si>
  <si>
    <t>Zigana, Cebeli, Altınpınar (Limni), Gülaçar Köyeleri Tarihi ve Turistik Değeri Olan Yolların İyilleştirilmesi işi</t>
  </si>
  <si>
    <t>Cumhuriyet Mah. Şehit Ali Mansız Caddesi ve Gürbüz Sokak, İnönü Mah. Başak ve Ark Sokaklar, Atatürk Mah. Güzel Sokak Parke ve Bordür Döşeme İşi Bakanlığımızın uygun görüşü ile Aydın Doğan, Müderris Osman Efendi ve Zübeyde Hanım Caddeleri Yol Kaldırım Düzenleme İşi kullanılacaktır.</t>
  </si>
  <si>
    <t>Aydın Doğan, Müderris Osman Efendi ve Zübeyde Hanım Caddeleri Yol Kaldırım Düzenleme İşi</t>
  </si>
  <si>
    <t>Sadak Köyü Yol Yapım İşi(15.000),Özen Köyü Yol Yapım İşi(15.000), Öğütlü Yol Yapım İşi(15.000), Çamur Köyü Yol Yapım İşi(15.000).</t>
  </si>
  <si>
    <t>Cumhurite Mah. Kültür Park Yapım İşi</t>
  </si>
  <si>
    <t>Aşağı Uluköy Mah. Uluköy Caddesi İstinad Duvarı ve Beton Yol Yapım İşi</t>
  </si>
  <si>
    <t>Gümüşhane Kış Turizm Merkezi Süleymaniye Mah. Temel Tabakası ,Yarma-Dolgu Kaldırım Yapılması ve Doğal Parke Taşı ve Kaplama Yapım İşi</t>
  </si>
  <si>
    <t>Devam ediyor</t>
  </si>
  <si>
    <t>Zafer Meydanı Turizm Amaçlı Çevre Düzenlemesi Yapım İşi</t>
  </si>
  <si>
    <t>Sadak Kazı Çalışması</t>
  </si>
  <si>
    <t>Süleymaniye Kış Turizm Merkezi 1/25.000 ölçekli çevre düzeni planı "T2" Turizm Yerleşme alanının 1/5.000 ölçekli koruma amaçlı nazım imar planı yapımına esas jeolojik hali hazır harita alımı</t>
  </si>
  <si>
    <t>Süleymaniye Mahallesi Anıtsal Yapıların Projeleri Yapımı</t>
  </si>
  <si>
    <t>Kov Kalesi Çevre Düzenlemesi</t>
  </si>
  <si>
    <t>Gümüşhane Müzesi Projesi</t>
  </si>
  <si>
    <t>Gümüşhane Müzesi Teşhir Tanzim Çevre Düzenlemesi</t>
  </si>
  <si>
    <t>İl Özel İdare Projeleri</t>
  </si>
  <si>
    <t>TÜM İLÇELER</t>
  </si>
  <si>
    <t>GÜMÜŞHANE İL MÜFTÜLÜĞÜ</t>
  </si>
  <si>
    <t>Sadullah Efendi Camii Onarımı İçin</t>
  </si>
  <si>
    <t>GENEL</t>
  </si>
  <si>
    <t>Merkez Ahmet Ziyauddin Yatılı Kız Kuran Kursu Binası Onarımı İçin</t>
  </si>
  <si>
    <t>Boyluca Köyü Camii İnşaatı</t>
  </si>
  <si>
    <t>Avşarbeyli Köyü Camii Minare İnşaatı</t>
  </si>
  <si>
    <t>Çaltılı Köyü Camii Minare İnşaatı</t>
  </si>
  <si>
    <t>ÇORUH EDAŞ GÜMÜŞHANE İL MÜDÜRLÜĞÜ</t>
  </si>
  <si>
    <t>YÖK VE YURTLAR KURUMU GÜMÜŞHANE İL MÜDÜRLÜĞÜ</t>
  </si>
  <si>
    <t>İl Geneli</t>
  </si>
  <si>
    <t>TOPLU KONUT İDARESİ BAŞKANLIĞI</t>
  </si>
  <si>
    <t>BOTAŞ BORU HATLARI</t>
  </si>
  <si>
    <t>1372 Konut , 6 Cami, 5 İlkokul, 2 Kütüphane, 1 Pansiyon, 2 Spor Salonu, 5 Ticaret Merkezi</t>
  </si>
  <si>
    <t>Gümüşhane Merkez Çamlıca Mahallesi 528 Adet Konut, 1 Adet T-4A Ticaret Merkezi ve 1 Adet T-3 Cami</t>
  </si>
  <si>
    <t xml:space="preserve">KALKINMA BAKANLIĞI </t>
  </si>
  <si>
    <t>SOSYAL DESTEK PROGRAMI (SODES) PROJELERİ</t>
  </si>
  <si>
    <t>DOĞU KARADENİZ KALKINMA AJANSI (DOKA) PROJELERİ</t>
  </si>
  <si>
    <t>Gümüşhane Geleneksel ve Organik Ürünler İş Geliştirme Merkezi (İŞGEM)</t>
  </si>
  <si>
    <t>Torul/Harmancık</t>
  </si>
  <si>
    <t>GENEL TOPLAM</t>
  </si>
  <si>
    <t>İl Özel İdaresi(Ulaştırma, İçme suyu, Köy içi inşaat,Tarım,YatırımHarc.</t>
  </si>
  <si>
    <t>İl Özel İdaresi(Ulaştırma, İçme suyu, Köy içi inşaat,Tarım,YatırımHarc</t>
  </si>
  <si>
    <t>Gümüşhane Merkez</t>
  </si>
  <si>
    <t xml:space="preserve">Projenin Durumu </t>
  </si>
  <si>
    <t>İmam-ı Maturidi Camii</t>
  </si>
  <si>
    <t>Terzi Hasan Camii</t>
  </si>
  <si>
    <t>İL MÜFTÜLÜĞÜ</t>
  </si>
  <si>
    <t>GÜMÜŞHANE ÜNİVERSİTESİ REKTÖRLÜĞÜ</t>
  </si>
  <si>
    <t>BOTAŞ BORU HATLARI İLE PETROL TAŞIMA A.Ş. / ERZURUM</t>
  </si>
  <si>
    <t>İL AFET VE ACİL DURUM MÜDÜRLÜĞÜ</t>
  </si>
  <si>
    <t>DSİ 22. BÖLGE MÜDÜRLÜĞÜ / TRABZON</t>
  </si>
  <si>
    <t>İLLER BANKASI 17. BÖLGE MÜDÜRLÜĞÜ / TRABZON</t>
  </si>
  <si>
    <t>TAPU VE KADASTRO 9. BÖLGE MÜDÜRLÜĞÜ / TRABZON</t>
  </si>
  <si>
    <t>SIRA NO</t>
  </si>
  <si>
    <t>KURUM ADI</t>
  </si>
  <si>
    <t>DEVAM EDEN PROJE TUTARI</t>
  </si>
  <si>
    <t>BİTEN PROJE TUTARI</t>
  </si>
  <si>
    <t>TOPLAM PROJE TUTARI</t>
  </si>
  <si>
    <t>Doğu Karadeniz Kalkınma Ajansı (DOKA) 137 Adet Proje</t>
  </si>
  <si>
    <t>ŞEHİR İÇME SUYU  YAPIMI</t>
  </si>
  <si>
    <t>23.04.2017</t>
  </si>
  <si>
    <t>15 TEMMUZ MİLLİ İRADE GİRİŞ KAPISI</t>
  </si>
  <si>
    <t>21.7.2016</t>
  </si>
  <si>
    <t xml:space="preserve">KANALİZASYON VE YAĞMUR SUYU ŞEBEKE YAPIM </t>
  </si>
  <si>
    <t>13.11.2015</t>
  </si>
  <si>
    <t>AYDIN DOĞAN CADDESİ DÜZENLEME</t>
  </si>
  <si>
    <t>İŞLETME, İTFAİYE VE EK BİNALARI</t>
  </si>
  <si>
    <t>04.12.2015</t>
  </si>
  <si>
    <t>ATIKSU ARITMA TESİSİ</t>
  </si>
  <si>
    <t>13.10.2015</t>
  </si>
  <si>
    <t>HAYVAN PAZARI</t>
  </si>
  <si>
    <t>KATI ATIK AKTARMA İSTASYONU</t>
  </si>
  <si>
    <t>ASFALT-PARKE DÖŞ. ÇALIŞMALARI</t>
  </si>
  <si>
    <t>OYUN ALANI, PARK, SEMT SAHALARI, AKUA PARK  ÇALIŞMALARI</t>
  </si>
  <si>
    <t>BELEDİYE HİZMET BİNASI RESTORASYONU</t>
  </si>
  <si>
    <t>KÜLTÜREL FAALİYETLER, YAS EVLERİ</t>
  </si>
  <si>
    <t>Otobüs Terminali Yapım İşi</t>
  </si>
  <si>
    <t>Çiftlik İlkokulu Yapım İşi</t>
  </si>
  <si>
    <t>KELKİT BELEDİYESİ</t>
  </si>
  <si>
    <t>ŞİRAN BELEDİYESİ</t>
  </si>
  <si>
    <t>KÖSE BELEDİYESİ</t>
  </si>
  <si>
    <t>Altyapı (Kanalizayon)</t>
  </si>
  <si>
    <t>Cadde ve Sokak Yenileme</t>
  </si>
  <si>
    <t>Kapalı Halı saha Projesi</t>
  </si>
  <si>
    <t>Her Mahalleye Çocuk Parkı</t>
  </si>
  <si>
    <t>İmar Planları Yenileme</t>
  </si>
  <si>
    <t>Kelkit-Köse Grup İçmesuyu 
Arıtma Tesisi</t>
  </si>
  <si>
    <t>Atıksu Arıtma Tesisi</t>
  </si>
  <si>
    <t>KÜRTÜN BELEDİYESİ</t>
  </si>
  <si>
    <t>ŞHT.YUSUF YAKIŞIR CAD.</t>
  </si>
  <si>
    <t>10 ADET PRAFABRİK İŞ YERİ VE TERMİNAL YAPIMI</t>
  </si>
  <si>
    <t>AHŞAP EVLER VE KIR KAHVESİ (12 ADET AHŞAP EV 1 ADET KIR KAHVESİ)</t>
  </si>
  <si>
    <t>MERKEZ PAMUKLU MEVKİİ</t>
  </si>
  <si>
    <t>KAPALI HALI SAHA 40*25 M2</t>
  </si>
  <si>
    <t>7,5 KM BETON YOL</t>
  </si>
  <si>
    <t>KARAÇUKUR MAH. SÜME MAH. MEREKEZ MAH.</t>
  </si>
  <si>
    <t>PAZAR ALANI DÜZENLEMESİ</t>
  </si>
  <si>
    <t>KADIRGA</t>
  </si>
  <si>
    <t>TORUL BELEDİYESİ</t>
  </si>
  <si>
    <t>SOSYAL ALTYAPI (YOL DÜZENLEME İŞİ)</t>
  </si>
  <si>
    <t>Belediye Hizmet Binası</t>
  </si>
  <si>
    <t>Saat Kulesi ve Meydan</t>
  </si>
  <si>
    <t>Sokak İyileştirilmesi</t>
  </si>
  <si>
    <t>BELEDİYECİLİK İŞLERİ</t>
  </si>
  <si>
    <t>BELEDİYELER</t>
  </si>
  <si>
    <t>ARA TOPLAM</t>
  </si>
  <si>
    <t>İÇİŞLERİ BAKANLIĞI</t>
  </si>
  <si>
    <t>GENÇLİK VE SPOR BAKANLIĞI</t>
  </si>
  <si>
    <t>ENERJİ VE TABİİ KAYNAKLAR BAKANLIĞI</t>
  </si>
  <si>
    <r>
      <rPr>
        <b/>
        <sz val="11"/>
        <color rgb="FFC00000"/>
        <rFont val="Calibri"/>
        <family val="2"/>
        <charset val="162"/>
        <scheme val="minor"/>
      </rPr>
      <t>MİLLİ EĞİTİM BAKANLIĞI</t>
    </r>
    <r>
      <rPr>
        <sz val="11"/>
        <color theme="1"/>
        <rFont val="Calibri"/>
        <family val="2"/>
        <charset val="162"/>
        <scheme val="minor"/>
      </rPr>
      <t xml:space="preserve"> (İL MİLLİ EĞİTİM MÜDÜRLÜĞÜ)</t>
    </r>
  </si>
  <si>
    <r>
      <rPr>
        <b/>
        <sz val="11"/>
        <color rgb="FFC00000"/>
        <rFont val="Calibri"/>
        <family val="2"/>
        <charset val="162"/>
        <scheme val="minor"/>
      </rPr>
      <t>SAĞLIK BAKANLIĞI</t>
    </r>
    <r>
      <rPr>
        <sz val="11"/>
        <color theme="1"/>
        <rFont val="Calibri"/>
        <family val="2"/>
        <charset val="162"/>
        <scheme val="minor"/>
      </rPr>
      <t xml:space="preserve"> (İL SAĞLIK MÜDÜRLÜĞÜ)</t>
    </r>
  </si>
  <si>
    <t>2002-2018 Yılları Arası Diğer Küçük Ölçekli Projeler, Tüm Bakım, Onarım ve Tadilatlar vb. Harcamaların Toplam Tutarı</t>
  </si>
  <si>
    <t>2002-2018 Yılları Arası Yapılan Tüm Hibeler, Yardımlar, Destekler vb. Diğer Harcamaların Toplam Tutarı (KAMULAŞTIRMA)</t>
  </si>
  <si>
    <t>Kelkit Gümüşgöze Beldesi Yerleşim Yeri ve Arazilerini Kovalığın Dere, Taşlı Dere ve Köyiçi Dereleri</t>
  </si>
  <si>
    <t>Kelkit İlçesi Başpınar Köyü Yerleşim Yeri</t>
  </si>
  <si>
    <t>Kelkit Öbektaş Beldesi, Köse, Övünce ve Oylumdere Köyleri</t>
  </si>
  <si>
    <t>Kürtün İlçesi Kürtün Belediyesi Özkanlar Cami Düzü</t>
  </si>
  <si>
    <t>Merkez Yeniköy Yerleşim Yeri ve Bahçeleri</t>
  </si>
  <si>
    <t>Şiran İlçe Merkezi ve Arazileri Şiran Dereleri 2.Kısım</t>
  </si>
  <si>
    <t>Kelkit Güdül Göleti Sulaması Malzeme Alımı</t>
  </si>
  <si>
    <t>Kelkit Günbatur Göleti Sulaması</t>
  </si>
  <si>
    <t>Kelkit Günbatur Göleti Sulaması Malzeme Alımı</t>
  </si>
  <si>
    <t>Kelkit Örenbel Göleti Sulaması Boru Alımı</t>
  </si>
  <si>
    <t>Kelkit Örenbel Göleti Sulaması İkmali</t>
  </si>
  <si>
    <t>Şiran Bahçeli Göleti Sulaması</t>
  </si>
  <si>
    <t>Şiran Bahçeli Göleti Sulaması Malzeme Alımı</t>
  </si>
  <si>
    <t>Şiran Beydere Göleti Sulaması Malzeme Alımı</t>
  </si>
  <si>
    <t>Bahçecik Göleti</t>
  </si>
  <si>
    <t>Kelkit Ağılköy Göleti</t>
  </si>
  <si>
    <t>Kelkit Aydoğdu Göleti</t>
  </si>
  <si>
    <t>Kelkit Bulak Göleti</t>
  </si>
  <si>
    <t>Kelkit Çambaşı Göleti</t>
  </si>
  <si>
    <t>Kelkit Deredolu Göleti</t>
  </si>
  <si>
    <t>Kelkit Güdül Göleti</t>
  </si>
  <si>
    <t>Kelkit Gültepe Göleti</t>
  </si>
  <si>
    <t>Kelkit Özlüce Göleti</t>
  </si>
  <si>
    <t>Kelkit Söğütlü Göleti İkmali</t>
  </si>
  <si>
    <t>Kelkit Sökmen Göleti</t>
  </si>
  <si>
    <t>Kelkit Ünlüpınar Göleti</t>
  </si>
  <si>
    <t>Köse Kayadibi Göleti</t>
  </si>
  <si>
    <t>Şiran Akbulak Göleti</t>
  </si>
  <si>
    <t>Şiran Arıtaş Göleti</t>
  </si>
  <si>
    <t>Şiran Babuş Göleti</t>
  </si>
  <si>
    <t>Şiran Bahçeli Göleti</t>
  </si>
  <si>
    <t>Şiran Ceviz Göleti</t>
  </si>
  <si>
    <t>Şiran Çakırkaya Göleti</t>
  </si>
  <si>
    <t>Şiran Çevrepınar Göleti</t>
  </si>
  <si>
    <t>Şiran Karatepe Göleti</t>
  </si>
  <si>
    <t>Şiran Kırıntı Göleti</t>
  </si>
  <si>
    <t>Şiran Konak Göleti</t>
  </si>
  <si>
    <t>Şiran Yayla Göleti</t>
  </si>
  <si>
    <t>Şiran Yeşildağ Göleti</t>
  </si>
  <si>
    <t>Tersun Göleti</t>
  </si>
  <si>
    <t>2002 YILI ELEKTRİK TESİS YAPIM İŞLERİ</t>
  </si>
  <si>
    <t>2003 YILI ELEKTRİK TESİS YAPIM İŞLERİ</t>
  </si>
  <si>
    <t>2004 YILI ELEKTRİK TESİS YAPIM İŞLERİ</t>
  </si>
  <si>
    <t>2005 YILI ELEKTRİK TESİS YAPIM İŞLERİ</t>
  </si>
  <si>
    <t>2006 YILI ELEKTRİK TESİS YAPIM İŞLERİ</t>
  </si>
  <si>
    <t>2007 YILI ELEKTRİK TESİS YAPIM İŞLERİ</t>
  </si>
  <si>
    <t>2008 YILI ELEKTRİK TESİS YAPIM İŞLERİ</t>
  </si>
  <si>
    <t>2009 YILI ELEKTRİK TESİS YAPIM İŞLERİ</t>
  </si>
  <si>
    <t>2010 YILI ELEKTRİK TESİS YAPIM İŞLERİ</t>
  </si>
  <si>
    <t>2011 YILI ELEKTRİK TESİS YAPIM İŞLERİ</t>
  </si>
  <si>
    <t>2012 YILI ELEKTRİK TESİS YAPIM İŞLERİ</t>
  </si>
  <si>
    <t>2013 YILI ELEKTRİK TESİS YAPIM İŞLERİ</t>
  </si>
  <si>
    <t>2014 YILI ELEKTRİK TESİS YAPIM İŞLERİ</t>
  </si>
  <si>
    <t>2015 YILI ELEKTRİK TESİS YAPIM İŞLERİ</t>
  </si>
  <si>
    <t>2016 YILI ELEKTRİK TESİS YAPIM İŞLERİ</t>
  </si>
  <si>
    <t>2017 YILI ELEKTRİK TESİS YAPIM İŞLERİ</t>
  </si>
  <si>
    <t>2018 YILI ELEKTRİK TESİS YAPIM İŞLERİ</t>
  </si>
  <si>
    <t>Mezbahane Hizmet Binası</t>
  </si>
  <si>
    <t>Terminal Hizmet Binası</t>
  </si>
  <si>
    <t>Yeni Devlet Hastanesi Yolu Yapım İşi</t>
  </si>
  <si>
    <t>Yeni Mahalle Muhtar ve Taziye Evi</t>
  </si>
  <si>
    <t>BİSİKLET PARKURU, ÇEVRE DÜZENLEMESİ VE AYDINLATMA YAPIM İŞİ</t>
  </si>
  <si>
    <t>ÇİFTLİK CADDESİ DÜZENLEME VE AYDINLATMA YAPIM İŞİ</t>
  </si>
  <si>
    <t>Gümüşhane Üniversite Kampüs Camii</t>
  </si>
  <si>
    <t>Lütfi Doğan Camii</t>
  </si>
  <si>
    <t xml:space="preserve">Mevlana Camii </t>
  </si>
  <si>
    <t>Yukarı Alıçlı Köyü Camii</t>
  </si>
  <si>
    <t>122.350.61</t>
  </si>
  <si>
    <t>Akbulak köyü Camii</t>
  </si>
  <si>
    <t>Gökçeler köyü Camii</t>
  </si>
  <si>
    <t>Ara köyü Camii</t>
  </si>
  <si>
    <t>Ardıçlı köyü Camii</t>
  </si>
  <si>
    <t xml:space="preserve">Müftülük hizmet binası </t>
  </si>
  <si>
    <t xml:space="preserve">Taziye evi </t>
  </si>
  <si>
    <t>Mehmet  beyaz yatılı kız  Kur'an Kursu</t>
  </si>
  <si>
    <t xml:space="preserve">Kırgeliç Köyü Camii </t>
  </si>
  <si>
    <t>Melikli Mahalle Camii</t>
  </si>
  <si>
    <t>Taşlıca Köyü İkibaca Mahalle Camii</t>
  </si>
  <si>
    <t>Müftülük Binası Bakım ve Onarım</t>
  </si>
  <si>
    <t>Aksüt Köyü Camii</t>
  </si>
  <si>
    <t>Bahçecik Köyü Camii</t>
  </si>
  <si>
    <t>Altınpınar köyü Tepecik Mahalle Camii</t>
  </si>
  <si>
    <t>Araklı Köyü Camii</t>
  </si>
  <si>
    <t xml:space="preserve">122,350,61 </t>
  </si>
  <si>
    <t>Kırazlık Köyü Yuva Mahallesi Camii</t>
  </si>
  <si>
    <t>Tokçam Köyü Camii</t>
  </si>
  <si>
    <t>Uğurtaş Köyü Dere Mahalle Camii</t>
  </si>
  <si>
    <t>Gülaçar Köyü Ramadanlı Mahalle Camii</t>
  </si>
  <si>
    <t>4-6 Yaş Kur'an Kursu</t>
  </si>
  <si>
    <t>Müftülük Camii</t>
  </si>
  <si>
    <t>Kuran Kursu,Üniversite Kız yurdu ve Müftülük sitesi</t>
  </si>
  <si>
    <t>Ebubekir Camii</t>
  </si>
  <si>
    <t>Amine Hatun Camii</t>
  </si>
  <si>
    <t>Örenkale Mahallesi Camii</t>
  </si>
  <si>
    <t>526,910,00</t>
  </si>
  <si>
    <t>Yıldız Köyü Camii</t>
  </si>
  <si>
    <t>Köstere Köyü Dokuzgözeler Camii</t>
  </si>
  <si>
    <t>Altınpınar Köyü Nayıplı Camii</t>
  </si>
  <si>
    <t>Kocadal Köyü Altıntaşlar Mahallesi Camii</t>
  </si>
  <si>
    <t>Ünlüpınar Beldesi erkek yatılı hafızlık  Kuran Kursu</t>
  </si>
  <si>
    <t>Yunusemre Camii</t>
  </si>
  <si>
    <t>4-6 yaş Kur'an Kursu</t>
  </si>
  <si>
    <t>Akçal Köyü Camii</t>
  </si>
  <si>
    <t>Gündoğdu Köyü Sevincek Mahalle Camii</t>
  </si>
  <si>
    <t>Gündoğdu Köyü Memeişli Mahalle Camii</t>
  </si>
  <si>
    <t>Müftülük hizmet binası ve Kuran Kursu onarımı</t>
  </si>
  <si>
    <t>DEREDOLU (GÜMÜŞHANE)İÇMESUYU İNŞAATI</t>
  </si>
  <si>
    <t>DEREDOLU</t>
  </si>
  <si>
    <t>KÖSE(GÜMÜŞHANE) ATIKSU ARITMA TESİSİ İNŞAATI</t>
  </si>
  <si>
    <t>KÖSE YURDU (350 ÖĞRENCİ KAPASİTELİ)</t>
  </si>
  <si>
    <t>AHMET ZİYAÜDDİN GÜMÜŞHANEVİ YURDU (750 ÖĞRENCİ KAPASİTELİ</t>
  </si>
  <si>
    <t>MERKEZ (BAĞLARBAŞI MAH.)</t>
  </si>
  <si>
    <t>ZEYNEP ANA YURDU (1300 ÖĞRENCİ KAPASİTELİ)</t>
  </si>
  <si>
    <t>1. ETAP ÇEVRE DÜZENLEME VE ALTYAPI YAPIM İŞİ</t>
  </si>
  <si>
    <t>MYO ONARIM İŞİ</t>
  </si>
  <si>
    <t>8 DAİRELİ LOJMAN ONARIMI</t>
  </si>
  <si>
    <t>İŞ MAKİNASI KİRALAMA</t>
  </si>
  <si>
    <t>2. ETAP ÇEVRE DÜZENLEME VE ALTYAPI YAPIM İŞİ</t>
  </si>
  <si>
    <t>TASFİYE EDİLDİ.</t>
  </si>
  <si>
    <t>REKTÖRLÜK BİNASI BÜYÜK ONARIMI</t>
  </si>
  <si>
    <t>DOĞALGAZ DÖNÜŞÜMÜ</t>
  </si>
  <si>
    <t>YEMEKHANE VE SOSYAL TESİS ELEKTRİK VE HAVALANDIRMA TESİSATI</t>
  </si>
  <si>
    <t>1000 KİŞİLİK TRİBÜN VE SENTETİK ATLETİZM PİSTİ</t>
  </si>
  <si>
    <t>KELKİT TAVUKÇULUK VE MANTARCILIK TESİSİ ONARIMI</t>
  </si>
  <si>
    <t>SAĞLIK YÜKSEKOKULU EK BİNASI</t>
  </si>
  <si>
    <t>MÜHENDİSLİK FAKÜLTESİ BÜYÜK ONARIMI</t>
  </si>
  <si>
    <t>KAPALI SPOR SALONU TERASLARI VE TRİBÜN ÜZERİ ÇATI KAPLAMA, KAPALI TENİS SAHASI VE AÇIK SAHA</t>
  </si>
  <si>
    <t>4 ADET AÇIK SAHA (BASKETBOL-VOLEYBOL KULLANIM AMAÇLI) YAPIM İŞİ</t>
  </si>
  <si>
    <t>MÜHENDİSLİK FAKÜLTESİ MARKİZ ONARIMI</t>
  </si>
  <si>
    <t>3. ETAP ÇEVRE DÜZENLEME, YOL VE ALTYAPI YAPIM İŞİ</t>
  </si>
  <si>
    <t>KAPALI SPOR SALONU DOĞALGAZ DÖNÜŞÜM İŞİ</t>
  </si>
  <si>
    <t>GÜMÜŞHANE ÜNİVERSİTESİ LOJMANLARININ ONARIMI</t>
  </si>
  <si>
    <t>GÜMÜŞHANE ÜNİVERSİTESİ BESYO BİNASI İKMAL İNŞAATI</t>
  </si>
  <si>
    <t>GÜMÜŞHANE ÜNİVERSİTESİ LOJMANLARI DOĞALGAZ TESİSATI YAPIM İŞİ</t>
  </si>
  <si>
    <t>ÇEŞİTLİ BİRİMLERİN BÜYÜK ONARIM İŞİ</t>
  </si>
  <si>
    <t>ÇEŞİTLİ BİRİMLERİN ÇATI VE OLUKLARINA ELEKTRİKLE  KAR VE BUZ ÖNLEME SİSTEMİ YAPIM İŞİ</t>
  </si>
  <si>
    <t>REKTÖRLÜK BİNASI ONARIM İŞİ</t>
  </si>
  <si>
    <t>MÜHENDİSLİK VE DOĞA BİLİMLERİ FAKÜLTESİ TADİLAT VE ONARIM İŞİ</t>
  </si>
  <si>
    <t>4.ETAP ÇEVRE DÜZENLEME VE ALT YAPI İNŞAATI İŞİ</t>
  </si>
  <si>
    <t>KÜRTÜN MYO BÜYÜK ONARIM İŞİ</t>
  </si>
  <si>
    <t>ŞİRAN MYO YURT BİNASI ONARIM İŞİ</t>
  </si>
  <si>
    <t>KELKİT SAĞLIK HİZMETLERİ MYO BİNASI İKMAL İNŞAATI YAPIM İŞİ</t>
  </si>
  <si>
    <t>MESLEK YÜKSEKOKULU ÖNÜ AÇIK AMFİ ALTI LABORATUVAR YAPIM İŞİ</t>
  </si>
  <si>
    <t>TORUL MYO ÇEVRE DÜZENLEME VE AÇIK SAHA YAPIM İŞİ</t>
  </si>
  <si>
    <t>GÜMÜŞHANE ÜNİVERSİTESİ KÖSE MYO BAKIM ONARIM İŞİ</t>
  </si>
  <si>
    <t>GÜMÜŞHANE ÜNİVERSİTESİNE BAĞLI ÇEŞİTLİ BİRİMLERİN BÜYÜK ONARIMI</t>
  </si>
  <si>
    <t>GÜMÜŞHANE ÜNİVERSİTESİ SOYUNMA ODALARI VE DUŞAKABİN YAPIM İŞİ</t>
  </si>
  <si>
    <t>GÜMÜŞHANE ÜNİVERSİTESİ 5, ETAP ÇEVRE DÜZENLEME,ALT YAPI VE YOL YAPIM</t>
  </si>
  <si>
    <t>GÜMÜŞHANE ÜNİVERSİTESİ SAĞLIK FAKÜLTESİ BİNASI YAPIM</t>
  </si>
  <si>
    <t xml:space="preserve">1. Gümüşhane İli Ulusal Biyolojik Çeşitlilik Envanter ve İzleme Projesi </t>
  </si>
  <si>
    <t>1. Torul İlçesi limni Gölü Tabiat Parkı İmar Planı Harita Yapımı-GB</t>
  </si>
  <si>
    <t>2. Gümüşhane İli Ulusal Biyolojik Çeşitlilik Envanter ve İzleme Projesi-(İÖİ)</t>
  </si>
  <si>
    <t xml:space="preserve"> Gümüşhane Şube Müdürlüğü Araç İçi Kamera Sistemi Alımı-DS</t>
  </si>
  <si>
    <t>2. Torul İlçesi limni Gölü Tabiat Parkı İmar Planı Harita Yapımı-GB</t>
  </si>
  <si>
    <t>3. Gümüşhane İli Ulusal Biyolojik Çeşitlilik Envanter ve İzleme Projesi-(Öİ)</t>
  </si>
  <si>
    <t>1. Korunan ve Muhtelif Alanlarda Çevre, Alan ve Altyapı  Düzenleme İşleri (Öİ)</t>
  </si>
  <si>
    <t>1. Limni Gölü TP ve Köse TP Gelişme Planı Yapımı-GB</t>
  </si>
  <si>
    <t>1. Karşıyaka TP Alan Düzenleme Yapım İşi-GB</t>
  </si>
  <si>
    <t>Muhtelif TP Bakım Onarım İşi-GB</t>
  </si>
  <si>
    <t>1. Limni Gölü TP Çevre Düzenleme Yapım İşi-GB</t>
  </si>
  <si>
    <t>1. Kelkit Keklik Üretme Merkezi Su İsale Hattı Yapım İşi-DS</t>
  </si>
  <si>
    <t>Av Yaban Hayatı ve Su Ürünleri (AV)</t>
  </si>
  <si>
    <t>Av Yaban Hayatı ve Su Ürünleri (YBH)</t>
  </si>
  <si>
    <t>Muhtelif</t>
  </si>
  <si>
    <t>Muhtelif İşler Projesi</t>
  </si>
  <si>
    <t>TENKİS EDİLDİ</t>
  </si>
  <si>
    <t>Etüt Proje Çalışmaları</t>
  </si>
  <si>
    <t>Torul ve Köse</t>
  </si>
  <si>
    <t>Korunan Alanlarda Alt Yapı ve Tesis Uygulamaları Projesi</t>
  </si>
  <si>
    <t xml:space="preserve">Köse </t>
  </si>
  <si>
    <t>Sokak Hayvanlarının Rehabilitasyonu Projesi</t>
  </si>
  <si>
    <t>2002-2018 Yılları Arası Diğer Küçük Ölçekli Projeler, Tüm Bakım, Onarım ve Tadilatlar vb. Harcamaların  Toplam Tutarı</t>
  </si>
  <si>
    <t>2002-2018 Yılları Arası Yapılan Tüm Hibeler, Yardımlar, Destekler vb. Diğer Harcamaların  Toplam Tutarı</t>
  </si>
  <si>
    <t>Tşmşmerldı</t>
  </si>
  <si>
    <t>Korunan Alanlarda Altyapı ve Tesis Uygulamaları</t>
  </si>
  <si>
    <t>Karşıyaka</t>
  </si>
  <si>
    <t>Korunan Alanlarda Ziyaretçi Tesisleri</t>
  </si>
  <si>
    <t>Muhtelif İşler</t>
  </si>
  <si>
    <t>Av Yaban Hayatı  ve Su Ürünleri</t>
  </si>
  <si>
    <t>Biyolojik Çeşitliliğe Dayalı Ulusal Geleneksel Bilginin Kayıt Altına Alınması Pilot Projesi</t>
  </si>
  <si>
    <t>Allı Gelin Tür Koruma Eylem Planı Yapımı</t>
  </si>
  <si>
    <t>köse</t>
  </si>
  <si>
    <t>2002-2018 Yılları Arası Diğer Küçük Ölçekli Projeler, Tüm Bakım, Onarım ve Tadilatler vb. Harcamaların Toplam Tutarı</t>
  </si>
  <si>
    <t>2002-2018 Yılları Arası Yapılan Tüm Hibeler, Yardımlar, Destekler vb. Diğer Harcamaların Toplam tutarı</t>
  </si>
  <si>
    <t>Kürtün Özkürtün 84 Daireli Afet Konutları Çevre Duvarı İkmal Yapım İşi</t>
  </si>
  <si>
    <t>Bağlarbaşı Mahallesi Kaya Islahı Yapım İşi</t>
  </si>
  <si>
    <t>Eskibağlar Mahallesi Kaya Islahı Yapım İşi</t>
  </si>
  <si>
    <t>Karşıyaka Mahallesi Kaya Islahı Yapım İşi</t>
  </si>
  <si>
    <t>Karşıyaka Mahallesi Projelendirme İşi</t>
  </si>
  <si>
    <t>Bağlarbaşı Mahallesi Projelendirme İşi</t>
  </si>
  <si>
    <t>Gümüşhane Kelkit Kılıçtaşı Sağlık Ocaoğı</t>
  </si>
  <si>
    <t>Gümüşhane Sağlık Müdürlüğü</t>
  </si>
  <si>
    <t>Gümüşhane Kelkit Öbektaş Sağlık Ocaoğı</t>
  </si>
  <si>
    <t>Gümüşhane Kelkit Öğütlü Sağlık Ocaoğı 2003</t>
  </si>
  <si>
    <t>Gümüşhane Kelkit 100 Yatakli Devlet Hastanesi</t>
  </si>
  <si>
    <t>Gümüşhane Kürtün Sağlık Ocoğı Ek Binası</t>
  </si>
  <si>
    <t>Gümüşhane Merkez Devlet Hastanesi ek bina 2007</t>
  </si>
  <si>
    <t>Gümüşhane MerkezEğitim Tipi Sağlık Ocağı İkmal Ninası 2008</t>
  </si>
  <si>
    <t>Gümüşhane Torul İlçe Entegre Hastanesi</t>
  </si>
  <si>
    <t>Gümüşhane Kürtün İlçe Entegre Hastanesi</t>
  </si>
  <si>
    <t>Gümüşhane Şiran Devlet Hastanesi</t>
  </si>
  <si>
    <t>Gümüşhane Merkez 200 Yataklı Yeni Devlet Hastanesi</t>
  </si>
  <si>
    <t>Gümüşhane Toru İkisu 112 Acil İstasyonu</t>
  </si>
  <si>
    <t>Gümüşhane Şiran Devlet Hasatasi Diyaliz Ünütesi İnşaat Yapımı Yapımı</t>
  </si>
  <si>
    <t>80.YIL KIZ YET.YURD.BİNASI+2 KATLI BİNA+10 DAİRELİK LOJMAN</t>
  </si>
  <si>
    <t>ÖZCAN MAH.</t>
  </si>
  <si>
    <t>GÜMÜŞHANE ÖZÜRLÜ BAKIM VE REHABİLİTASYON MERKEZİ MÜD.</t>
  </si>
  <si>
    <t>CANCA MAH.</t>
  </si>
  <si>
    <t xml:space="preserve">A.S.P İL MÜDÜRLÜĞÜ BİNASI </t>
  </si>
  <si>
    <t xml:space="preserve">ÖZCAN MAH. </t>
  </si>
  <si>
    <t xml:space="preserve">ENGELSİZ YAŞAM MERKEZİ </t>
  </si>
  <si>
    <t xml:space="preserve">Hükümet Konağı Yapımı </t>
  </si>
  <si>
    <t xml:space="preserve">Şiran İlçesi </t>
  </si>
  <si>
    <t>Evliya Çelebi Seyrangahı</t>
  </si>
  <si>
    <t xml:space="preserve">Şiran Belediyesi </t>
  </si>
  <si>
    <t>Esentepe Ve Bayraktepe Konutları</t>
  </si>
  <si>
    <t>Kanalizasyon</t>
  </si>
  <si>
    <t>Araç Parkı Ve Atölye İnşaatı (Tekstil Fab.)</t>
  </si>
  <si>
    <t>Şehit Hakan Mahallesi Taziye Evi</t>
  </si>
  <si>
    <t>Şiran Sporda Buluşuyor Projesi</t>
  </si>
  <si>
    <t>Şiranlı Kadınlar Yeniden Alakilim Dokuyor</t>
  </si>
  <si>
    <t>Şiran Hamamı Ve Düğün Salonu</t>
  </si>
  <si>
    <t>Mesire Alanı</t>
  </si>
  <si>
    <t>İş Merkezi</t>
  </si>
  <si>
    <t>Belediye Parke Tesisi</t>
  </si>
  <si>
    <t>Fatih Mahallesi Parke Ve Bordür Yapımı</t>
  </si>
  <si>
    <t>Mertekli Mahallesi Parke Ve Bordür Yapımı</t>
  </si>
  <si>
    <t>Erenkaya Mahallesi Parke Ve Bordür Yapımı</t>
  </si>
  <si>
    <t>Erenkaya Mahallesi Yol Yapımı</t>
  </si>
  <si>
    <t>Ek Su Kaynağı</t>
  </si>
  <si>
    <t>Yeni Su Deposu Yapılması (Ş.Hakan Mah.)</t>
  </si>
  <si>
    <t>Yeni Su Deposu Yapılması (Erenkaya Mah.)</t>
  </si>
  <si>
    <t>Makine Parkının Geliştirilmesi</t>
  </si>
  <si>
    <t>Yıldız Konutları</t>
  </si>
  <si>
    <t>Tarihi Gümüşhane  Evleri Geleceğe Taşınıyor Projesi</t>
  </si>
  <si>
    <t>Bilgili Ve Erenkaya Mahalleleri Kanalizasyon Kollektör Hattı Yapımı</t>
  </si>
  <si>
    <t>Köprübaşı Caddesi Cephe İyileştirme Çalışması</t>
  </si>
  <si>
    <t>Hoca Ahmet Yesevi Cadde Düzenleme Çalışması</t>
  </si>
  <si>
    <t>Mezbaha Revizyon Çalışması</t>
  </si>
  <si>
    <t>Kombine Kanal Açma Makinesi Alımı</t>
  </si>
  <si>
    <t>Bayraktepe Şelale Park Peyzaj Projesi</t>
  </si>
  <si>
    <t>Aquapark Yapımı</t>
  </si>
  <si>
    <t>Mertekli Mahallesi Taziye Evi Yapımı</t>
  </si>
  <si>
    <t>Erenkaya Mahallesi Taziye Evi Yapımı</t>
  </si>
  <si>
    <t>Mertekli Mahallesi Su Deposu Yapımı</t>
  </si>
  <si>
    <t>Örenkale Mahallesi Su Deposu Yapımı</t>
  </si>
  <si>
    <t>Erenkaya İçmesuyu İsale Hattı Yapımı</t>
  </si>
  <si>
    <t>İçmesuyu Arıtma Tesisi</t>
  </si>
  <si>
    <t>Halihazır Harita Yapımı</t>
  </si>
  <si>
    <t>Kumocağı kamulaştırma</t>
  </si>
  <si>
    <t>Kentpark</t>
  </si>
  <si>
    <t>Tekke ve Karaca Mahalleleri Parke Ve Bordür Yapımı</t>
  </si>
  <si>
    <t>İş Makinaları Alımı</t>
  </si>
  <si>
    <t>Kentsel Dönüşüm İçin Kamulaştırma</t>
  </si>
  <si>
    <t xml:space="preserve">Parke Kaplama Yapımı </t>
  </si>
  <si>
    <t xml:space="preserve">Yeşilbük Belediyesi </t>
  </si>
  <si>
    <t>Örenkale ve Mertekli Mahalleleri Kanalizasyon Kollektör Hattı Yapımı</t>
  </si>
  <si>
    <t>Uygulama İmar Planı Yapımı</t>
  </si>
  <si>
    <t>Yeni Terminal Binası</t>
  </si>
  <si>
    <t xml:space="preserve">Hizmet Binası Yapımı </t>
  </si>
  <si>
    <t>Kov Kalesi Çevre Düzeni Kamulaştırması</t>
  </si>
  <si>
    <t xml:space="preserve">Kelkit Sadak Kazı Çalışması Kamulaştırması 294/2 ve 3 parseller </t>
  </si>
  <si>
    <t>Torul ,Şiran İlçesi Kütüphane Onarımı</t>
  </si>
  <si>
    <t>Süleymaniye Mah.Koruma Amaçlı İmar planı</t>
  </si>
  <si>
    <t>Torul İlçesi Zigana Turizm Merkezi Kazı, Dolgu, Çevre Düzenlemesi Doğal Taş Parke ve Taş Duvar Yapım İşi</t>
  </si>
  <si>
    <t>Torul İlçesi Zigana Turizm Merkezi İçme Suyu ve Kanalizasyon Yapım İşi</t>
  </si>
  <si>
    <t>Aydın Doğan Spor Salonu Parke Zemin Onarımı ve Modernizasyonu İşi</t>
  </si>
  <si>
    <t>Gümüşhane  Yarı Olimpik Kapalı Yüzme Havuzu Yapım İşi</t>
  </si>
  <si>
    <t>Gümüşhane gençlik Hizm. Ve Sp.İl Müd. Doğal Gaz Dönüşüm İşi</t>
  </si>
  <si>
    <t>Yenişehir Stadyumu Alttan Isıtma Sistemi Yapım İşi</t>
  </si>
  <si>
    <t>Yenişehir Stadyumu Genel Modernizasyon İşi ve Tartan Pist Yapım İşi</t>
  </si>
  <si>
    <t>Gümüşhane Merkez ve Köse İlçe Stadyumu Portatif Tribün Yapım İşi</t>
  </si>
  <si>
    <t>Kelkit Senetetik Çim Yüzeyli Futbol Sahası Yapım İşi</t>
  </si>
  <si>
    <t>Şiran İlçe Spor Salonu Yapım İşi</t>
  </si>
  <si>
    <t>Şiran İlçe Sentetik Çim Yüzeyli Futbol Sahası Yapım İşi</t>
  </si>
  <si>
    <t>Şiran İlçe Futbol Sahası Portatif Tribün Yapım İşi</t>
  </si>
  <si>
    <t>Köse İlçe Spor Salonu Yapım İşi</t>
  </si>
  <si>
    <t>Kürtün İlçe Spor Salonu Yapım İşi</t>
  </si>
  <si>
    <t>Kürtün İlçe Sentik Çim Yüzeyli ve 500 Seyirci Kapasiteli Futbol Sahası Yapım İşi</t>
  </si>
  <si>
    <t>Zigana Kayak Merkezi Snowtruck Kulübesi Yapım İşi</t>
  </si>
  <si>
    <t>Yenişehir Stadyumu 1.600 kWA Trafo Kurulum İşi</t>
  </si>
  <si>
    <t>Gümüşhane Gençlik Merkezi Ikmal İşaatı Yapım İşi</t>
  </si>
  <si>
    <t>Kelkit İlçe 1.000 Kişilik Betonarme Tribün Yapım İşi</t>
  </si>
  <si>
    <t>Merkez/Köse</t>
  </si>
  <si>
    <t>Torul Gençlik Merkezi Yapım İşi</t>
  </si>
  <si>
    <t xml:space="preserve">Gümüşhane Geçişi </t>
  </si>
  <si>
    <t>G.hane İli (İlecik,Meryemana 1-2,Tohumoğlu  Köprüleri)</t>
  </si>
  <si>
    <t>Arzular İlköğretim Okulu Ek Binası</t>
  </si>
  <si>
    <t>Arzular İlköğretim Okulu Salon</t>
  </si>
  <si>
    <t>Tekke İÖO Çok Amaçlı Salon</t>
  </si>
  <si>
    <t>Akocak İlköğretim Okulu</t>
  </si>
  <si>
    <t>Tekke Cumhuriyet YBO</t>
  </si>
  <si>
    <t>Aysın Rafet Ataç İlkokulu</t>
  </si>
  <si>
    <t>Merkez Kale Ortaokulu</t>
  </si>
  <si>
    <t>Merkez Tekke İlkokulu Ek Bina</t>
  </si>
  <si>
    <t>Merkez Kale Ortaokulu Pansiyon</t>
  </si>
  <si>
    <t>Kılıççı İlkokulu/Ortaokulu</t>
  </si>
  <si>
    <t>Öbektaş İlkokulu/Ortaokulu</t>
  </si>
  <si>
    <t>Cumhuriyet İlkokulu</t>
  </si>
  <si>
    <t>Deredolu İlkokulu Ek Bina</t>
  </si>
  <si>
    <t>Deredolu İlkokulu Salon</t>
  </si>
  <si>
    <t>Gümüşgöze İlköğretim Çok Amaçlı Salon</t>
  </si>
  <si>
    <t>Şehit Murat Kafkas İlköğretim Okulu</t>
  </si>
  <si>
    <t>Kelkit Merkez İlköğretim Okulu</t>
  </si>
  <si>
    <t>Sadak İlkokul/Ortaokulu</t>
  </si>
  <si>
    <t>Nuri Okutan İlköğretim Okulu Ek Bina</t>
  </si>
  <si>
    <t>nuri Okutan İlköğretim Okulu Salon</t>
  </si>
  <si>
    <t>Salyazı İlköğretim Okulu Çok Amaçlı Salon</t>
  </si>
  <si>
    <t>Köse Yuvacık İlkokulu</t>
  </si>
  <si>
    <t>Kürtün Üçtaş YİBO</t>
  </si>
  <si>
    <t>Araköy İlköğretim Okulu</t>
  </si>
  <si>
    <t>Şendere Ütük İlköğretimokulu+2 Adet Lojman</t>
  </si>
  <si>
    <t>Kürtün Cumhuriyet İlköğretim Okulu Ek Bina</t>
  </si>
  <si>
    <t>Mehmet Akif Ersoy İlköğretim Okulu</t>
  </si>
  <si>
    <t>Demirciler Ortaokulu Çok Amaçlı Salon</t>
  </si>
  <si>
    <t>Şiran Anaokulu 1</t>
  </si>
  <si>
    <t>Şiran Anaokulu 2</t>
  </si>
  <si>
    <t>Yeşilbük İlköğretim Okulu Çok Amaçlı Salon</t>
  </si>
  <si>
    <t>Yeşilbük İkokulu</t>
  </si>
  <si>
    <t>Kirazlık İlköğretim Okulu Çok Amaçlı Salon</t>
  </si>
  <si>
    <t>Aktaş İlkokulu</t>
  </si>
  <si>
    <t>Torul 16 Derslikli İlköğretim Okulu</t>
  </si>
  <si>
    <t>Torul YİBO Ek Bina</t>
  </si>
  <si>
    <t>Torul YİBO Spor Salonu</t>
  </si>
  <si>
    <t>Torul Akpınar İlkokulu</t>
  </si>
  <si>
    <t>Merkez Endüstri Meslek Lisesi</t>
  </si>
  <si>
    <t>Anadolu İmam Hatip Lisesi</t>
  </si>
  <si>
    <t>Gümüşhane Fen Lisesi Pansiyonu</t>
  </si>
  <si>
    <t>Anadolu İmam Hatip Lisesi Pansiyon Binası</t>
  </si>
  <si>
    <t>Fen Lisesi Spor Salonu</t>
  </si>
  <si>
    <t>Kelkit Halk Eğitim Binası</t>
  </si>
  <si>
    <t>Kelkit Anadolu Lisesi Binası</t>
  </si>
  <si>
    <t>Kız Teknik Meslek Lisesi</t>
  </si>
  <si>
    <t>Kelkit Anaduolu Lisesi Pansiyon Binası</t>
  </si>
  <si>
    <t>Şiran Ç.P.Lisesi Ek Bina</t>
  </si>
  <si>
    <t>Şiran Anadolu Lisesi Binası</t>
  </si>
  <si>
    <t>Şiran ÇPL Ortaöğretim Pansiyon Binası</t>
  </si>
  <si>
    <t>Torul Çok Progrmalı Ek Bina</t>
  </si>
  <si>
    <t>Eskibağlar Anaokulu (Vilayetler Birliği)</t>
  </si>
  <si>
    <t>Gazipaşa İlköğretim Okulu (Eğitime  %100)</t>
  </si>
  <si>
    <t>Fevzipaşa İlköğretim Okulu (Eğitime %100)</t>
  </si>
  <si>
    <t>Türk Telekom Fen Lisesi(Telekom A.Ş.)</t>
  </si>
  <si>
    <t>Harşit Lisesi (Toki2 İlkokulu) Toki</t>
  </si>
  <si>
    <t>Merkez Kız Meslek Lisesi Kız Pansiyonu (Eğitime %100)</t>
  </si>
  <si>
    <t>Kelkit Anaokulu (Hayırsever Eğitime %100)</t>
  </si>
  <si>
    <t>Söğütlü İlköğretim Okulu Salon+ Lojman (Eğitime %100) İTO</t>
  </si>
  <si>
    <t>Söğütlü İlköğretim Okulu Ek Bina (Eğitime %100) İTO</t>
  </si>
  <si>
    <t>Kelkit Kız Panosiyon Binası (Eğitime %100)</t>
  </si>
  <si>
    <t>Çiftlik İlkokulu Takas (Belediye İle Takas9</t>
  </si>
  <si>
    <t>Abdulhamit Han Anadolu Lisesi (Eğitime %100) Hayırsever</t>
  </si>
  <si>
    <t>Köse İMKB Meslek Lisesi</t>
  </si>
  <si>
    <t>Köse Kız Pansiyon Binası</t>
  </si>
  <si>
    <t>Kürtün İMKB Meslek Lisesi (MEB.EFİKAP)</t>
  </si>
  <si>
    <t>Kürtün Ç.P.Lise Kız Pansiyonu (Eğitime %100)</t>
  </si>
  <si>
    <t>Kürtün Ç.P.Lise Erkek Pansiyonu (Eğitime %100)</t>
  </si>
  <si>
    <t>Şiran Kız Pansiyon Binası (Eğitime %100)</t>
  </si>
  <si>
    <t>Torul Toki İlkokulu TOKİ</t>
  </si>
  <si>
    <t>Karşıyaka Anaokulu</t>
  </si>
  <si>
    <t>Merkez Halk Eğitim Merkezi</t>
  </si>
  <si>
    <t>Merkez Zigana Mesleki ve Teknik Anadolu Lisesi Pansiyonu</t>
  </si>
  <si>
    <t>Merkez İmam Hatip Lisesi Ortaokulu</t>
  </si>
  <si>
    <t>Özkürtün Spor Salonu</t>
  </si>
  <si>
    <t>Şiran Fen Lisesi Pansiyon Binası</t>
  </si>
  <si>
    <t>Merkez İmam Hatip Ortaokulu (TOBB)</t>
  </si>
  <si>
    <t>Merkez İmam Hatip Ortaokulu Spor Salonu (TOBB)</t>
  </si>
  <si>
    <t>Abdulhamit Han Anadolu Lisesi Pansiyon (Eğitime % 100 Destek)</t>
  </si>
  <si>
    <t>Şiran İmam Hatip Lisesi (Eğitime %100)</t>
  </si>
  <si>
    <t>Şiran İmam Hatip Ortaokulu (Eğitimime %100)</t>
  </si>
  <si>
    <t>ALAN BAZLI DESTEKLER</t>
  </si>
  <si>
    <t>Merkez ve Tüm İlçeler</t>
  </si>
  <si>
    <t>FARK ÖDEMESİ</t>
  </si>
  <si>
    <t>HAYVANCILIK</t>
  </si>
  <si>
    <t>DİĞER (Sert.Toh. fidan, Ar-Ge, ÇATAK, Tarımsal Sigorta, vs.)</t>
  </si>
  <si>
    <t>Kırsal Kalkınma Desteği</t>
  </si>
  <si>
    <t>Genç Çiftçilere Proje Desteği</t>
  </si>
  <si>
    <t xml:space="preserve">Meralarda Otlatma Verimliliğinin Arttırılması Projesi
</t>
  </si>
  <si>
    <t>Organik Arıcılığın Geliştirilmesi Projesi</t>
  </si>
  <si>
    <t>Organik Tarımın Geliştirlmesi Projesi</t>
  </si>
  <si>
    <t>Meralar Islah Projesi</t>
  </si>
  <si>
    <t>Kuşburnu Üretiminin Geliştirlmesi Projesi</t>
  </si>
  <si>
    <t>Mera Islah Projesi</t>
  </si>
  <si>
    <t>Meralarda Otlatma Verimliliğinin Arttırılması Projesi</t>
  </si>
  <si>
    <t xml:space="preserve">Meyveciliği Geliştirme Projesi </t>
  </si>
  <si>
    <t xml:space="preserve">Cevizciliği Geliştirme Projesi </t>
  </si>
  <si>
    <t>Çayır Mera Islahı Projesi</t>
  </si>
  <si>
    <t>Organik Arıcılığın Geliştirilmesi ve Kontrolü Projesi</t>
  </si>
  <si>
    <t>Arıcılık Altyapısının Desteklenmesi Projesi</t>
  </si>
  <si>
    <t>Çiğ Sütün Uygun Koşullarda Toplanması İçin Altyapı Projesi</t>
  </si>
  <si>
    <t>Çığ Kontrol  Faaliyetleri</t>
  </si>
  <si>
    <t>İL EMNİYET MÜDÜRLÜĞÜ</t>
  </si>
  <si>
    <t>Emniyet Müdürlüğü Hizmet Binası 1. ve 2. Katlarda Büro Tadilatı ve Wc Onarım İşleri</t>
  </si>
  <si>
    <t>Merkez Polis Lojmanları ve Kelkit Polis Lojmanları Onarım İşi</t>
  </si>
  <si>
    <t>Torul İlçe Emniyet Amirliği Hizmet Binası Onarım İşi</t>
  </si>
  <si>
    <t>Gümüşhane Emniyet Müdürlüğü MOBESE Projesi</t>
  </si>
  <si>
    <t>Bölge Trafik Denetleme Şube Müdürlüğüne Kapalı Garaj ve Depo Yapım İşi</t>
  </si>
  <si>
    <t>Emniyet Müdürlüğü Hizmet Binası Pencere Değişim İşi</t>
  </si>
  <si>
    <t>Emniyet Müdürlüğü ve Köprübaşı Polis Merkezi Amirliği Doğalgaz Tesisat Dönüşümü</t>
  </si>
  <si>
    <t>Kelkit İlçe Emniyet Müdürlüğü MOBESE Projesi</t>
  </si>
  <si>
    <t>Kelkit İlçe Emniyet Müdürlüğü Muhtelif Onarımları</t>
  </si>
  <si>
    <t>Köse İlçe Emniyet Amirliği Bakım ve Onarım İşi</t>
  </si>
  <si>
    <t>Şiran İlçe Emniyet Müdürlüğü Hizmet Binası ve Lojmanları Onarım İşi</t>
  </si>
  <si>
    <t>Şiran İlçe Emniyet Müdürlüğü Hizmet Binası Onarım İşi</t>
  </si>
  <si>
    <t>Kürtün İlçe Emniyet Amirliği Hizmet Binası ve Lojman İnşaatı</t>
  </si>
  <si>
    <t>Kürtün İlçe Emniyet Amirliği Hizmet Binası ve Lojman İkmal İnşaatı</t>
  </si>
  <si>
    <t>Merkez 40 Dairelik Lojmanların Elektrik İş Tesisatı ve kaçak Akım Rolelerinin Yenilenmesi</t>
  </si>
  <si>
    <t>80 Dairelik Polis Lojmanlarının Doğalgaz Dönüşümü İşi</t>
  </si>
  <si>
    <t>Gümüşhane Emniyet Müdürlüğü Hizmet Binası İletişim Alt Yapısı Yenileme İşi</t>
  </si>
  <si>
    <t>80 Dairelik Polis Lojmanlarının Pencerelerinin PVC İşi</t>
  </si>
  <si>
    <t>2. Etap Toki Lojmanlarının Asansör Onarım İşi</t>
  </si>
  <si>
    <t>Gümüşhane Emniyet Müdürlüğü Hizmet Binalarının Engelli Ulaşımına Uygun Hale Getirilmesi İşi</t>
  </si>
  <si>
    <t>2. Etap Toki Lojmanlarının Çatı Onarım İşi</t>
  </si>
  <si>
    <t>Merkez 46 Dairelik Polis Lojmanlarının Elektrik İş Tesisatı ve Kaçak Akım Rolelerinin Yenilenmesi İşi</t>
  </si>
  <si>
    <t>2. Etap Toki Lojmanlarının Doğalgaz Dönüşüm İşi</t>
  </si>
  <si>
    <t>Atış Poligonu Etrafının Çit Telle Çevrilmesi İşi</t>
  </si>
  <si>
    <t>Gümüşhane İl Emniyet Müdürlüğü Bomba Deposu ve Bomba İnceleme Odası Yapım İşi</t>
  </si>
  <si>
    <t>Emniyet KGYS Yapım İşi</t>
  </si>
  <si>
    <t>Torul İlçe Emniyet Amirliği Polis Merkezi Muhtelif Onarım İşi</t>
  </si>
  <si>
    <t>Kelkit İlçe Emniyet Müdürlüğü Engelli Asansörü Yapım İşi</t>
  </si>
  <si>
    <t>Köse İlçe Emniyet Amirliği Lojmanlı Hizmet Binası Onarım İşi</t>
  </si>
  <si>
    <t>Gümüşhane İl Emniyet Müdürlüğü Merkez, İlçe Hizmet Binaları ve Lojmanlara Paratoner Yapılması İşi</t>
  </si>
  <si>
    <t>İl Emniyet Müdürlüğümüz Merkez ve İlçe Teşkilatı Hizmetü Binalarına Yangın Merdiveni Yapılması İşi</t>
  </si>
  <si>
    <t>Gümüşhane İl Emniyet Müdürlüğü Köse İlçe Emniyet Amirliği Engelli Ulaşımı Asansörü İşi</t>
  </si>
  <si>
    <t>Çevik Kuvvet ve Özel Harekat Hizmet Binası İnşaatı</t>
  </si>
  <si>
    <t>Çevik Kuvvet ve Özel Harekat Hizmet Binası İkmal İnşaatı</t>
  </si>
  <si>
    <t>Kamulaştırma</t>
  </si>
  <si>
    <t>KELKİT-DEREDOLU B.</t>
  </si>
  <si>
    <t>Parke Döşeme</t>
  </si>
  <si>
    <t>KELKİT-SÖĞÜTLU B</t>
  </si>
  <si>
    <t>İÇME SUYU İŞİ</t>
  </si>
  <si>
    <t>DİĞER İNŞAATLAR</t>
  </si>
  <si>
    <t>KELKİT- DEREDOLU B.</t>
  </si>
  <si>
    <t>2018</t>
  </si>
  <si>
    <t xml:space="preserve">KANALİZASYON </t>
  </si>
  <si>
    <t>2002</t>
  </si>
  <si>
    <t>SOSYAL TESİS</t>
  </si>
  <si>
    <t>YOL YAPIM PROJESİ</t>
  </si>
  <si>
    <t>İÇEMİZ TERMİNAL VE SANAYİ BİNASI YAPIMI</t>
  </si>
  <si>
    <t>İLÇE MERKEZ MAH, ORTAKÖY MAH.,MELİKLİ MAH., KÖY İÇİ MAH., KANALİZASYON HATTI YAPIMI</t>
  </si>
  <si>
    <t>İLÇEMİZ BALIK SATIŞ YERİ YAPIMI</t>
  </si>
  <si>
    <t>İMAM HATİP LİSESİ KARKAS İNŞAATI YAPIMI</t>
  </si>
  <si>
    <t>İLÇEMİZ KAPAKTEPE ŞEHİTLİĞİ ÇOCUK PARKI VE MESİRE ALANI YAPIMI</t>
  </si>
  <si>
    <t>İLÇEMİZ MERKEZ MAHALLESİ YOL GENİŞLETME VE TAŞ DUVAR YAPIMI</t>
  </si>
  <si>
    <t>İLÇE MERKEZİ VE MAHALLE YOLLARININ ASFALTLA KAPLANMASI</t>
  </si>
  <si>
    <t>BELEDİYE CADDESİ ALTYAPI ÇALIŞMASIVE PARKE DÖŞEME YAPIM İŞİ</t>
  </si>
  <si>
    <t>KİREÇ DERESİ KAYNAKLARI YOL VE SU DEPOSU YAPIM İŞİ</t>
  </si>
  <si>
    <t>ULUKÖY CADDESİ KALDIRIM TAŞ VE DUVAR YAPIM İŞİ</t>
  </si>
  <si>
    <t>EMNİYET AMİRLİĞİ ARKASI İSTİNAT DUVARI YAPIMI</t>
  </si>
  <si>
    <t>ORMAN İŞLETME VE TOPLU KORUMA KONUT BİNASI KARKAS İNŞAATI YAPIM İŞİ</t>
  </si>
  <si>
    <t>BELEDİYE HİZMET BİNASI VE SOSYAL TESİS YAPIM İŞİ</t>
  </si>
  <si>
    <t>KAMPUS ALTYAPISI (DOKAP)</t>
  </si>
  <si>
    <t>DERSLİK VE MERKEZİ BİRİMLER (DOKAP)</t>
  </si>
  <si>
    <t>AÇIK VE KAPALI SPOR TESİSLERİ (DOKAP)</t>
  </si>
  <si>
    <t>Torul-G.hane Devlet Yolu Harşit 4-7-8-11-19-20-21-22-23 Köprüsü</t>
  </si>
  <si>
    <t>Giresun İl sınırı-Şiran Devlet Yolu Çalgan Köprüsü</t>
  </si>
  <si>
    <t>Gümüşhane-Kelkit Ayrım Köse</t>
  </si>
  <si>
    <t>Taşköprü Köprüsü</t>
  </si>
  <si>
    <t>Tekke Geçişi</t>
  </si>
  <si>
    <t>Giresun İl sınırı-Şiran Devlet Yolu Çirmiş Köprüsü</t>
  </si>
  <si>
    <t>Kaza Kara Nokta Projesi</t>
  </si>
  <si>
    <t>Torul ilçesinde ;Meryemana-I ve Meryemana-II Köprüleri</t>
  </si>
  <si>
    <t xml:space="preserve">Merkez ilçede;Yağlıdere,Krom,Olucak, Torul ilçesinde; Uğurtaş,SüleymaniyeI,II,III Köprüleri  </t>
  </si>
  <si>
    <t>Harşit Grup Köprüleri</t>
  </si>
  <si>
    <t>Gümüşhane Ç. Y. Gümüşhame Pirahmet Kırıklı Pekün Kelkit Ayrım Gümüşhane Bayburt 12 Bld Hz</t>
  </si>
  <si>
    <t>Demirözü-Gökçedere-Köse Ayrım Şalpazarı İskenderli ve Kovanlık Aydıntepe</t>
  </si>
  <si>
    <t>Yomra Özdil Yağmurdere</t>
  </si>
  <si>
    <t>(Tirebolu-Görele)Ayr.-Günyüzü-(Maçka-Torul)Ayr. (DOKAP)</t>
  </si>
  <si>
    <t>Gümüşhane İli, Merkez İlçesinde Kamberli,Dibekli,Torul,Uğurtaş Köprüleri (DOKAP)  (4 Adet)</t>
  </si>
  <si>
    <t>101. Gümüşgane Şube Tesisleri (DOKAP)</t>
  </si>
  <si>
    <t>(Gümüşhane-Bayburt)Ayr.-Kırıklı-Kelkit D.Y. Pekün Tüneli (DOKAP)</t>
  </si>
  <si>
    <t xml:space="preserve">Şiran Şehir Geçişi (DOKAP) Alucra Yolu Bağlantısı Km:0+000-2+240,69 Arası Toprak İşleri </t>
  </si>
  <si>
    <t xml:space="preserve">Ayr. Yağmurdere il Yolu (0+000 - 22+000) </t>
  </si>
  <si>
    <t xml:space="preserve">Gümüşhane- Kelkit Ayr. Köse Devlet Yolu Köse Şehir Geçişi Bölünmüş Yolu Km:0+000-1+923,03 ve Köse Şehir Geçişi Bölünmüş Yolu (Km:0+000-1+278,02) arası Toprak İşleri sanat yapıları ve üst yapı (BSK) Yapılması işi. </t>
  </si>
  <si>
    <t>gümüşhane -kale arası bölünmüş yol yapımı</t>
  </si>
  <si>
    <t>101. şube(Bayburt)Sel hasarları giderilmesi</t>
  </si>
  <si>
    <t xml:space="preserve">Gümüşhane- Bayburt İllerinde (Ocak Taşından Konkasörle Kırılmış ve Elenmiş Asfalt Mıcırı İle)  Sathi Kaplama ve CRS-2 Yapılması İşi. </t>
  </si>
  <si>
    <t>Bakım Onarım ve Diğer Projeler</t>
  </si>
  <si>
    <t>Öğütlü Sağlık Ocağı(2004)</t>
  </si>
  <si>
    <t>Kelkit Öğütlü Köyü</t>
  </si>
  <si>
    <t>Mali Destek Proğramı 3 adet Proje</t>
  </si>
  <si>
    <t>Güdümlü Proje Desteği</t>
  </si>
  <si>
    <t>Yardım, Hibe, Kredi ve Destekler</t>
  </si>
  <si>
    <t>Mahmut Efendi Külliyesi İnşaatı</t>
  </si>
  <si>
    <t>-</t>
  </si>
  <si>
    <t>Kapalı Otopark</t>
  </si>
  <si>
    <t>Yaşlı Bakım Evi ve Rehabilitasyon Merkezi</t>
  </si>
  <si>
    <t>EDES ve UDEP Projeleri</t>
  </si>
  <si>
    <t>Sosyal Yardım Ödemeleri (Koruyucu Aile, Evde Bakım, Ayni, Doğum)</t>
  </si>
  <si>
    <t>SYDV Sosyal Yardımlar</t>
  </si>
  <si>
    <t>SEKTÖR VE BAKANLIK</t>
  </si>
  <si>
    <t>YAPILAN TOPLAM HARCAMA (TL)</t>
  </si>
  <si>
    <t>EĞİTİM</t>
  </si>
  <si>
    <t>SAĞLIK</t>
  </si>
  <si>
    <t>GENÇLİK SPOR</t>
  </si>
  <si>
    <t>KÜLTÜR VE TURİZM</t>
  </si>
  <si>
    <t>ENERJİ</t>
  </si>
  <si>
    <t>GIDA, TARIM ve HAYVANCILIK</t>
  </si>
  <si>
    <t>ORMAN SU İŞLERİ</t>
  </si>
  <si>
    <t>ÇEVRE VE ŞEHİRCİLİK</t>
  </si>
  <si>
    <t>ÖZEL İDARE</t>
  </si>
  <si>
    <t>22.09.2016</t>
  </si>
  <si>
    <t>31.05.2017</t>
  </si>
  <si>
    <t>24.08.2017</t>
  </si>
  <si>
    <t>09.09.2017</t>
  </si>
  <si>
    <t>26.01.2017</t>
  </si>
  <si>
    <t>27.04.2017</t>
  </si>
  <si>
    <t>04.01.2017</t>
  </si>
  <si>
    <t>2017</t>
  </si>
  <si>
    <t>543.501.,58</t>
  </si>
  <si>
    <t>ALT YAPI UYGULAMALARI</t>
  </si>
  <si>
    <t>ALT YAPI UYGULAMALARI İLLER BANKASI</t>
  </si>
  <si>
    <t>ALT YAPI UYGULAMALARI KÖYDES</t>
  </si>
  <si>
    <t xml:space="preserve">Gümüşhane Çevreyolu </t>
  </si>
  <si>
    <t>GÜMÜŞHANE İÇMESUYU İSALE HATTI VE ARITMA TESİSİ PROJE YAPIMI</t>
  </si>
  <si>
    <t>GÜMÜŞHANE İLİ GÖLET VE SULAMALARI PROJE YAPIMI 5. GRUP</t>
  </si>
  <si>
    <t>GÜMÜŞHANE MERKEZ ŞEHİRİÇİ DERELERİ ISLAHI</t>
  </si>
  <si>
    <t>Kelkit Gerdekhisar Köyü Yerleşim Yerleri ve Arazileri Taşkın Koruma</t>
  </si>
  <si>
    <t>Kelkit İlçe Merkezi Arazileri ile Kaş Beldesi 2. Kısım Taşkın Koruma</t>
  </si>
  <si>
    <t>Merkez Arzular Beldesi Taşkın Koruma</t>
  </si>
  <si>
    <t>Merkez Süngübayır Köyü Taşkın Koruma</t>
  </si>
  <si>
    <t>TORUL BARAJI VE HES TESİSLERİ ONARIMI</t>
  </si>
  <si>
    <t>DOĞU KARADENİZ HARŞİT I.MERHALE (TORUL BARAJI) (İKMAL) (DOKAP)</t>
  </si>
  <si>
    <t>GÜMÜŞHANE 223. ŞUBE TAŞKIN VE KURUTMA TESİSLERİ ONARIMI</t>
  </si>
  <si>
    <t>GÜMÜŞHANE GÖLET VE SULAMALARI PROJE YAPIMI(KÖSE SUBAŞI  TORUL ALTINPINAR  KELKİT GÜZYURDU  KELKİT BİNDAL  ŞİRAN İNCEDERE  ŞİRAN KOZAĞAÇ)</t>
  </si>
  <si>
    <t>MUHTELİF İLÇE</t>
  </si>
  <si>
    <t>GÜMÜŞHANE İLİ KÜÇÜK GÖLETLERİ TEKNİK RAPOR VE KATİ PROJE HAZIRLANMASI</t>
  </si>
  <si>
    <t>GÜMÜŞHANE İLİ KÜÇÜK GÖLETLERİ TEKNİK RAPOR VE PROJE YAPIMI</t>
  </si>
  <si>
    <t>GÜMÜŞHANE-KELKİT BİNDAL GÖLETİ PROJE YAPIMI</t>
  </si>
  <si>
    <t>GÜMÜŞHANE-KELKİT DELİLER GÖLETİ TEKNİK RAPOR VE KATİ PROJE YAPIMI</t>
  </si>
  <si>
    <t>GÜMÜŞHANE-KELKİT ÖBEKTAŞ GÖLETİ TEKNİK RAPOR VE KATİ PROJE YAPIMI</t>
  </si>
  <si>
    <t>GÜMÜŞHANE-KÖSE ÖRENŞAR GÖLETİ PROJE YAPIMI</t>
  </si>
  <si>
    <t>GÜMÜŞHANE-KÖSE ÖZBEYLİ GÖLETİ PROJE YAPIMI</t>
  </si>
  <si>
    <t>GÜMÜŞHANE-KÖSE SUBAŞI GÖLETİ PROJE YAPIMI</t>
  </si>
  <si>
    <t>GÜMÜŞHANE-KÜRTÜN DEMİRCİLER GÖLETİ TEKNİK RAPOR VE KATİ PROJE YAPIM</t>
  </si>
  <si>
    <t>GÜMÜŞHANE-MERKEZ KOCAPINAR GÖLETİ TEKNİK RAPOR VE KATİ PROJE YAPIMI</t>
  </si>
  <si>
    <t>GÜMÜŞHANE-ŞİRAN BOĞAZYAYLA GÖLETİ PROJE YAPIMI</t>
  </si>
  <si>
    <t>GÜMÜŞHANE-ŞİRAN İNCEDERE GÖLETİ PROJE YAPIMI</t>
  </si>
  <si>
    <t>GÜMÜŞHANE-ŞİRAN KOZAĞAÇ GÖLETİ PROJE YAPIMI</t>
  </si>
  <si>
    <t>GÜMÜŞHANE-TORUL ALTINPINAR GÖLETİ PROJE YAPIMI</t>
  </si>
  <si>
    <t>GÜMÜŞHANE-TORUL KOCADAL GÖLETİ TEKNİK RAPOR VE KATİ PROJE YAPIMI</t>
  </si>
  <si>
    <t>KELKİT AĞILKÖY GÖLETİ İKMALİ</t>
  </si>
  <si>
    <t>KORULUK BARAJI VE SULAMASI (İKMAL) (DOKAP)</t>
  </si>
  <si>
    <t>KÖSE KAYADİBİ GÖLETİ PROJE YAPIMI</t>
  </si>
  <si>
    <t>KÖSE ÖRENŞAR GÖLETİ SULAMASI PROJE YAPIMI</t>
  </si>
  <si>
    <t>KÖSE ÖZBEYLİ GÖLETİ SULAMASI PROJE YAPIMI</t>
  </si>
  <si>
    <t>KÖSE SALYAZI 2 GÖLETİ</t>
  </si>
  <si>
    <t>SADAK BARAJI SULAMASI BORU ALIMI 2. KISIM</t>
  </si>
  <si>
    <t>YUKARI KELKİT (KÖSE BARAJI VE SULAMASI) (DOKAP)</t>
  </si>
  <si>
    <t>TRABZON - AŞKALE YOLU KÖSTERE DERESİ - GÜMÜŞHANE KM: 65+200 - 96+000 ARASI VE GÜMÜŞHANE GEÇİŞİ (ŞEHİRİÇİ İYİLEŞTİRME VE BAĞLANTI YOLLARI DAHİL) YOLU</t>
  </si>
  <si>
    <t>(GÖLOVA-ÇAMOLUK)AYR.-ŞİRAN (DOKAP)</t>
  </si>
  <si>
    <t xml:space="preserve">(GÜMÜŞHANE - KALE) AYR. - YAĞMURDERE (DOKAP) YOLU KM: 0+000 - 22+235.50 ARASI (ARZULAR YAN YOL BAĞLANTISI DAHİL) TOPRAK İŞLERİ </t>
  </si>
  <si>
    <t>(TORUL-GÜMÜŞHANE)AYRIM-ŞİRAN YOLU</t>
  </si>
  <si>
    <t xml:space="preserve">(TRABZON-TORUL )KALKANLI (DOKAP )İL YOLU KM:2+300-3+750 ARASI TOPRAK İŞLERİ SANAT YAPILARI VE ÜST YAPI İŞLERİNİ YAPILMASI İŞİ. </t>
  </si>
  <si>
    <t>(TRABZON-TORUL) AYR-KALKANLI (DOKAP)</t>
  </si>
  <si>
    <t>ARAKLI-DAĞBAŞI-UĞRAK(DOKAP)</t>
  </si>
  <si>
    <t>DEMİRÖZÜ- GÖKÇEDERE -KELKİT</t>
  </si>
  <si>
    <t>GÜMÜŞHANE İLİ MERKEZ İLÇESİNDE DİBEKLİ  TORUL İLÇESİNDE UĞURTAŞ (MAMATLI) KÖPRÜLERİ (DOKAP)</t>
  </si>
  <si>
    <t>GÜMÜŞHANE İLİ MERKEZ İLÇESİNDE KROM OLUCAK YAĞLIDERE (BAZBENT) KÖPRÜLERİ (DOKAP)</t>
  </si>
  <si>
    <t>GÜMÜŞHANE KELKİT AYR. KÖSE DEVLET YOLU -KÖSE ŞEHİR GEÇİŞ GİRİŞ</t>
  </si>
  <si>
    <t xml:space="preserve">GÜMÜŞHANE-KÖSE DEVLET YOLU RELOKASYON KM:0+670-1+400 ARASI KÖSE HEYELAN ÖNLEME PROJESİ TOPRAK İŞLERİ SANAT YAPILARI </t>
  </si>
  <si>
    <t>KÖSE-BAYBURT (DAP) DEVLET YOLU</t>
  </si>
  <si>
    <t>ÖZKÜRTÜN ŞEHİR GEÇİŞİ</t>
  </si>
  <si>
    <t>ŞİRAN ŞEHİR GEÇİŞİ</t>
  </si>
  <si>
    <t xml:space="preserve">TRABZON - AŞKALE (DAP) (DOKAP) YOLU GÜMÜŞHANE - KALE ARASI KM: 105+500 - 123+543 53G/127+900İ ARASI TOPRAK İŞLERİ SANAT YAPILARI </t>
  </si>
  <si>
    <t>TRB-AŞKALE GÜM. GEÇİŞİ TÜNELLERİN ELEKTRİK VE ELEKTROMEKANİK YAPIM İŞİ</t>
  </si>
  <si>
    <t>YOL BAKIM  YAPIM MALZ  KÖPRÜ HİZMETLERİ  TRAFİK HİZMETLERİ</t>
  </si>
  <si>
    <t>YOMRA-ÖZDİL-YAĞMURDERE (DOKAP)</t>
  </si>
  <si>
    <t>ÇEŞİTLİ ÜNİTELERİN ETÜT PROJESİ (DOKAP)</t>
  </si>
  <si>
    <t>KAMPÜS ALTYAPISI (DOKAP)</t>
  </si>
  <si>
    <t>MUHTELİF İŞLER</t>
  </si>
  <si>
    <t>YAYIN ALIMI (DOKAP)</t>
  </si>
  <si>
    <t>Keklik Üretme İstasyonu Alet ve Cihaz Alımı</t>
  </si>
  <si>
    <t>Köse TP Çevre Düzenleme Tesisler Yapımı</t>
  </si>
  <si>
    <t>Limni Gölü Tabiat Parkında Seyir Terası ve Çağlayandibi Şelalesi</t>
  </si>
  <si>
    <t>Sokak Hayvanlarına Yönelik Malzeme Alımı</t>
  </si>
  <si>
    <t>Kadastro Faaliyetleri</t>
  </si>
  <si>
    <t>TORUL KANALİZASYON İNŞAATI</t>
  </si>
  <si>
    <t>GÜMÜŞHANE KEMALİYE PSAJI YALITIM VE AVLU DÜZENLEME</t>
  </si>
  <si>
    <t>GÜMÜŞHANE İLİ 1. GRUP 22-A UYGULAMASI (KADASTRO YENİLEMESİ)</t>
  </si>
  <si>
    <t>MUHTELİF İLÇELER</t>
  </si>
  <si>
    <t>Gümüşhane Çevik Kuvvet ve Özel Harekat Hizmet Binası İnşaatı</t>
  </si>
  <si>
    <t>Kelkit İlçe Emniyet Müdürlüğü İnşaatı</t>
  </si>
  <si>
    <t>BOTAŞ Boru Hatları İle Petrol Taşıma A.Ş. (Gümüşhane Merkez, Kelkit ve Şiran İlçelerine doğalgaz ulaştırılması projeleri tamamlanmıştır.)</t>
  </si>
  <si>
    <t>Gümüşhane Anadolu Lisesi</t>
  </si>
  <si>
    <t>Gümüşhane Anadolu Lisesi Pansiyon Binası</t>
  </si>
  <si>
    <t>Gümüşhane Anadolu Lisesi Spor Salonu</t>
  </si>
  <si>
    <t>Kürtün Cumhuriyet İlkokulu</t>
  </si>
  <si>
    <t>Kürtün İmam Hatip Lisesi Spor Solunu</t>
  </si>
  <si>
    <t>200 Yataklı Yeni Devlet Hastanesi Heyelan Önleme Yapım İşi</t>
  </si>
  <si>
    <t>Kelkit Devlet Hastanesi Doğalgaz Dönüşüm İşi</t>
  </si>
  <si>
    <t>Kelkit TSM-112 ve 9 Aile Hekimliği Hizmet Binası Yapım İşi</t>
  </si>
  <si>
    <t>Şiran Devlet Hastanesi Doğalgaz Dönüşüm İşi</t>
  </si>
  <si>
    <t xml:space="preserve">Kelkit  </t>
  </si>
  <si>
    <t>İl Özel İdaresi Merkez Proje 1</t>
  </si>
  <si>
    <t>Merkez Proje 2</t>
  </si>
  <si>
    <t xml:space="preserve">Torul Projesi 2 </t>
  </si>
  <si>
    <t>Yağlıdere Grup Yolu 2. Kat Asvalt Sathi Kaplama</t>
  </si>
  <si>
    <t>Zigana Turizm Merkezi Rekreasyon ve Çevre Düzenlemesi</t>
  </si>
  <si>
    <t>Zigana Turizm Merkezi Rekreasyon ve Çevre Düzenlemesi 1. Kısım</t>
  </si>
  <si>
    <t>Sarıca-Çakırkaya-Tomara Şelale yolu yapım İşi</t>
  </si>
  <si>
    <t>Taşköprü-Santa Harabeleri Beton Yol Yapım İşi</t>
  </si>
  <si>
    <t>Kov Kalesi Ziyaretçi Karşılama ve Gezi Güzergahı Düzenlemesi</t>
  </si>
  <si>
    <t xml:space="preserve">Gümüşhane Süleymaniye Kış Turizm Merkezi Dahilinde Onaylı 1/125000 Ölçekli Çevre Düzeni Planı 1/5000 Ölçekli Nazım İmar Planı </t>
  </si>
  <si>
    <t>İmera Manastırı Restorasyonu ve çevre düzenleme işi</t>
  </si>
  <si>
    <t>Zigana Kış Turizm Merkezi İmar Planı İşleri</t>
  </si>
  <si>
    <t>Aşağıkaradere Köyü Kaya Islahı Yapım İşi</t>
  </si>
  <si>
    <t>Bağlarbaşı Mahallesi Turgut Yücel Sokak Üst Kısmı Kaya Islahı</t>
  </si>
  <si>
    <t>Cep Depo Yapım İkmal İşi</t>
  </si>
  <si>
    <t>Cep Depo Yapım İşi</t>
  </si>
  <si>
    <t>Dibekli Köyü Kaya Islahı Yapım İşi</t>
  </si>
  <si>
    <t>Kürtün İlçesi Gürgenli Köyü Kaya Islahı Yapım İşi</t>
  </si>
  <si>
    <t>AZG Yurt Müdürlüğü A-B Blok Soğuk Hava Deposu Yapım İşi</t>
  </si>
  <si>
    <t>Gümüşhane Gençlik Merkezi İkmal İnşaatı Yapım İşi</t>
  </si>
  <si>
    <t>Kelkit 1000 Kişilik Betonarme Tribün Yapım İşi</t>
  </si>
  <si>
    <t>Kelkit İlçe Spor Salonu Doğalgaz Dönüşümü İşi</t>
  </si>
  <si>
    <t>Kürtün İlçe Sentetik Çim Yüzeyli Futbol Sahası Yapım İşi</t>
  </si>
  <si>
    <t>Şiran İlçe Spor Salonu Doğalgaz Dönüşümü İşi</t>
  </si>
  <si>
    <t>Yenişehir Stadyumu Doğalgaz Dönüşümü İşi</t>
  </si>
  <si>
    <t>İL TARIM VE ORMAN MÜDÜRLÜĞÜ</t>
  </si>
  <si>
    <t>Ekonomik Yatırımlar</t>
  </si>
  <si>
    <t>Ekonomik Yatırımlar-Balya Makinası Alımı</t>
  </si>
  <si>
    <t>Güzeloluk Köyü Mera Islahı Amenajman Projesi</t>
  </si>
  <si>
    <t>Varroa İle Toplu Mücadele Projesi</t>
  </si>
  <si>
    <t>Muhtelif İlçe</t>
  </si>
  <si>
    <t>Zigana Köyü Mera Islahı ve Amenajman Projesi</t>
  </si>
  <si>
    <t>Hayvancılıkta Modernizasyon (DOKAP)</t>
  </si>
  <si>
    <t>Kadın Yetişirse Herşey Yetişir</t>
  </si>
  <si>
    <t>Kafkas Ana Arı Üretim Merkezi Projesi</t>
  </si>
  <si>
    <t>Organik Arı Yetiştiriciliği Projesi</t>
  </si>
  <si>
    <t>Sebze Üretiminin Geliştirilmesi Projesi</t>
  </si>
  <si>
    <t xml:space="preserve">Muhtelif İlçe </t>
  </si>
  <si>
    <t>Tarım Arazilerinin Değerlendirilmesi ve Bitkisel Üretimin Modernizasyonu Projesi</t>
  </si>
  <si>
    <t>Yem Bitkileri Üretimini Gerçekleştirme Projesi</t>
  </si>
  <si>
    <t>Yerli Meyve Çeşitlerinin Gen Kaynaklarının Korunması Projesi</t>
  </si>
  <si>
    <t>Sosyal Destek Programı ( SODES) 202 Adet Proje</t>
  </si>
  <si>
    <t>GÜMÜŞHANE GENELİNDE 2019 YILI DOKA DESTEKLİ PROJELER (17 Proje)</t>
  </si>
  <si>
    <t>TAPU VE KADASTRO 24. BÖLGE MÜDÜRLÜĞÜ / ERZİNCAN</t>
  </si>
  <si>
    <t xml:space="preserve">KÜLTÜR VE TURİZM BAKANLIĞI </t>
  </si>
  <si>
    <t>İL KÜLTÜR VE TURİZM MÜDÜRLÜĞÜ</t>
  </si>
  <si>
    <t xml:space="preserve">TARIM VE ORMAN BAKANLIĞI  </t>
  </si>
  <si>
    <r>
      <rPr>
        <sz val="11"/>
        <color rgb="FFC00000"/>
        <rFont val="Calibri"/>
        <family val="2"/>
        <charset val="162"/>
        <scheme val="minor"/>
      </rPr>
      <t xml:space="preserve"> </t>
    </r>
    <r>
      <rPr>
        <sz val="11"/>
        <rFont val="Calibri"/>
        <family val="2"/>
        <charset val="162"/>
        <scheme val="minor"/>
      </rPr>
      <t>İL TARIM VE ORMAN MÜDÜRLÜĞÜ</t>
    </r>
  </si>
  <si>
    <t>ULAŞTIRMA VE ALTYAPI BAKANLIĞI</t>
  </si>
  <si>
    <t>GENÇLİK VE SPOR İL MÜDÜRLÜĞÜ</t>
  </si>
  <si>
    <t>KALKINMA BAKANLIĞI (MÜLGA)</t>
  </si>
  <si>
    <t>SANAYİ VE TEKNOLOJİ BAKANLIĞI</t>
  </si>
  <si>
    <r>
      <rPr>
        <b/>
        <sz val="11"/>
        <color rgb="FFFF0000"/>
        <rFont val="Calibri"/>
        <family val="2"/>
        <charset val="162"/>
        <scheme val="minor"/>
      </rPr>
      <t>KALKINMA BAKANLIĞI (MÜLGA)</t>
    </r>
    <r>
      <rPr>
        <sz val="11"/>
        <color theme="1"/>
        <rFont val="Calibri"/>
        <family val="2"/>
        <charset val="162"/>
        <scheme val="minor"/>
      </rPr>
      <t xml:space="preserve"> SOSYAL DESTEK PROGRAMI (SODES) PROJELERİ</t>
    </r>
  </si>
  <si>
    <r>
      <rPr>
        <b/>
        <sz val="11"/>
        <color rgb="FFFF0000"/>
        <rFont val="Calibri"/>
        <family val="2"/>
        <charset val="162"/>
        <scheme val="minor"/>
      </rPr>
      <t>SANAYİ VE TEKNOLOJİ BAKANLIĞI</t>
    </r>
    <r>
      <rPr>
        <sz val="11"/>
        <color theme="1"/>
        <rFont val="Calibri"/>
        <family val="2"/>
        <charset val="162"/>
        <scheme val="minor"/>
      </rPr>
      <t xml:space="preserve"> DOĞU KARADENİZ KALKINMA AJANSI (DOKA) PROJELERİ</t>
    </r>
  </si>
  <si>
    <t>YÜKSEK ÖĞRENİM KREDİ VE YURTLAR KURUMU GÜMÜŞHANE İL MÜDÜRLÜĞÜ (MÜLGA)</t>
  </si>
  <si>
    <t>ALTYAPILAR GENEL MÜDÜRLÜĞÜ</t>
  </si>
  <si>
    <t>BİTEN VE DEVAM EDEN İŞLER</t>
  </si>
  <si>
    <t>GÜMÜŞHANE-BAYBURT HAVALİMANI</t>
  </si>
  <si>
    <t xml:space="preserve">AİLE, ÇALIŞMA VE SOSYAL HİZMETLER </t>
  </si>
  <si>
    <t>ULAŞTIRMA VE ALTYAPI</t>
  </si>
  <si>
    <t>DİYANET İŞLERİ BAŞKANLIĞI</t>
  </si>
  <si>
    <t>Alucra-Şiran Devlet Yolu Çalgan Köprüsü</t>
  </si>
  <si>
    <t>AYDINTEPE-ÇAYIRYOLU 2. MERHALE</t>
  </si>
  <si>
    <t>GÜMÜŞHANE-BAYBURT</t>
  </si>
  <si>
    <t>İL HALK KÜTÜPHANESİ YAPIMI</t>
  </si>
  <si>
    <t xml:space="preserve">Merkez </t>
  </si>
  <si>
    <t>Astarlı Sathi Kaplama ve Agrega İhzaratı</t>
  </si>
  <si>
    <t>GÜMÜŞHANE 223. ŞUBE BİNA TESİSLERİ ONARIMI</t>
  </si>
  <si>
    <t>GÜMÜŞHANE 223. ŞUBE KÖSE ALTINTAŞ VE MERKEZ İKİZ KÖYLERİ TAŞKIN VE KURUTMA TESİSLERİ ONARIMI</t>
  </si>
  <si>
    <t>GÜMÜŞHANE BAHÇECİK İÇMESUYU (DOKAP)</t>
  </si>
  <si>
    <t>GÜMÜŞHANE İÇMESUYU İSALE HATTI VE ARITMA TESİSİ</t>
  </si>
  <si>
    <t>GÜMÜŞHANE İLİ GÖLETLERİ KORUYUCU TEDBİRLERİ</t>
  </si>
  <si>
    <t>GÜMÜŞHANE KORULUK SULAMASI ONARIMI</t>
  </si>
  <si>
    <t>Merkez İlçe Esenyurt (Dağteke) Köyü Yerleşim Yeri ve Bahçeleri Taşkın Koruma</t>
  </si>
  <si>
    <t>GÜMÜŞHANE MERKEZ KALE KÖYÜ KALE DERESİ</t>
  </si>
  <si>
    <t>GÜMÜŞHANE TORUL BARAJI ÇELİK AĞLARLA ŞEV KORUMASI YAPILMASI</t>
  </si>
  <si>
    <t>GÜMÜŞHANE-KELKİT SÖĞÜTLÜ GÖLETİ SULAMASI PROJE YAPIMI</t>
  </si>
  <si>
    <t>GÜMÜŞHANE-KELKİT SÖKMEN GÖLETİ SULAMASI PROJE YAPIMI</t>
  </si>
  <si>
    <t>GÜMÜŞHANE-KELKİT SÜTVEREN BARAJI SULAMASI MALZEME ALIMI</t>
  </si>
  <si>
    <t>GÜMÜŞHANE-KÖSE KAYADİBİ GÖLETİ SULAMASI PROJE YAPIMI</t>
  </si>
  <si>
    <t>GÜMÜŞHANE-KÖSE SALYAZI 2 GÖLETİ SULAMASI PROJE YAPIMI</t>
  </si>
  <si>
    <t>GÜMÜŞHANE-MERKEZ YENİKÖY YERLEŞİM YERİ VE BAHÇELERİ İKMALİ</t>
  </si>
  <si>
    <t>GÜMÜŞHANE-ŞİRAN BABUŞ GÖLETİ SULAMASI PROJE YAPIMI</t>
  </si>
  <si>
    <t>GÜMÜŞHANE-ŞİRAN TELME KÖYÜ</t>
  </si>
  <si>
    <t>KELKİT AYDOĞDU GÖLETİ İKMALİ</t>
  </si>
  <si>
    <t>KÜRTÜN BARAJI BAKIM VE ONARIM İŞLERİ</t>
  </si>
  <si>
    <t>GÜMÜŞHANE KÖSE BARAJI TESİSİ MUHTELİF İŞLER</t>
  </si>
  <si>
    <t xml:space="preserve">Gümüşhane Kelkit Osman Nuri Efendi Yurt Müdürlüğü Doğalgaz Dönüşümü İşi </t>
  </si>
  <si>
    <t xml:space="preserve">Gümüşhane Şiran Mustafa Gül Kız Öğrenci Yurdu Binası Doğalgaz Dönüşümü İşi </t>
  </si>
  <si>
    <t xml:space="preserve">Gümüşhane Kız Yurdu Müdürlüğü Bloklarının Engelli Erişimine Uygun Hale Getirilmesi ve Muhtelif Bakım Onarım İşleri </t>
  </si>
  <si>
    <t>Gümüşhane Ahmet Ziyaüddin Gümüşhanevi Yurdu Kalorifer Kazanlarının Değişimi</t>
  </si>
  <si>
    <t xml:space="preserve">Gümüşhane Kız Yurdu Müdürlüğü B Blok Kalorifer Kazanlarının Değişimi İşi </t>
  </si>
  <si>
    <t xml:space="preserve">Gümüşhane Gençlik ve Spor İl Müdürlüğü 7 Adet Çok Amaçlı Spor Alanı Düzenlemesi Yapım İşi </t>
  </si>
  <si>
    <t xml:space="preserve">Gümüşhane Gençlik ve Spor İl Müdürlüğü Spor Alanları Düzenlemesi Yapım İşi </t>
  </si>
  <si>
    <t xml:space="preserve">Ahşap cep otogar montajı işi </t>
  </si>
  <si>
    <t xml:space="preserve">Pazaryeri Kapatma işi </t>
  </si>
  <si>
    <t xml:space="preserve">Cami Boğazı-Taşköprü-Dumanlı Köyü Yolu arası yol yapım ve çevre düzenleme işi </t>
  </si>
  <si>
    <t xml:space="preserve">ŞİRAN MEZBAHANE YAPIM PROJESİ </t>
  </si>
  <si>
    <t xml:space="preserve">Kelkit Kuru Fasulyesinin Ekonomiye Kazandırılması Projesi </t>
  </si>
  <si>
    <t xml:space="preserve">Ceviz Yetiştiriciliğinin Geliştirilmesi Projesi </t>
  </si>
  <si>
    <t xml:space="preserve">Gümüşhane İlinde Dut, Kuşburnu, Ceviz, Çilek ve Lavanta Yetiştiriciliğinin Geliştirilmesi </t>
  </si>
  <si>
    <t>Yem Bitkileri Üretimini Geliştirme Projesi</t>
  </si>
  <si>
    <t xml:space="preserve">Gümüşhane ve Çevresi Metalik Maden Aramaları Projesi (Ordu, Giresun,Trabzon, Bayburt, Gümüşhane) </t>
  </si>
  <si>
    <t xml:space="preserve">Şiran Devlet Hastanesi Doğalgaz Dönüşüm Peyzaj Uygulaması İşi </t>
  </si>
  <si>
    <t xml:space="preserve">Kelkit Sağlıklı Yaşam Merkezi 9 Aile Sağlığı Merkezi ve 112 Acil Sağlık İstasyonu Yapım İşi </t>
  </si>
  <si>
    <t>Kelkit Çambaşı Köyü Yerleşim Yeri ve Bahçeleri Taşkın Koruma</t>
  </si>
  <si>
    <t>Kelkit Çamur Göleti</t>
  </si>
  <si>
    <t>KELKİT ÖZLÜCE GÖLETİ SULAMASI</t>
  </si>
  <si>
    <t>KELKİT SÖKMEN KÖYÜ</t>
  </si>
  <si>
    <t>KELKİT SÜTVEREN BARAJI VE SULAMASI (KAMULAŞTIRMA)</t>
  </si>
  <si>
    <t>KELKİT SÜTVEREN GÖLETİ SULAMASI</t>
  </si>
  <si>
    <t xml:space="preserve">KÜRTÜN SÖĞÜTELİ KÖYÜ KÖYİÇİ DERESİ </t>
  </si>
  <si>
    <t>MERKEZ AKTUTAN GÖLETİ SULAMASI MALZEME ALIMI 1. KISIM (HDPE BORU ALIMI)</t>
  </si>
  <si>
    <t>MERKEZ BOĞALI KÖYÜ</t>
  </si>
  <si>
    <t xml:space="preserve">SADAK BARAJI SULAMASI  </t>
  </si>
  <si>
    <t>ŞİRAN AKBULAK GÖLETİ İKMALİ</t>
  </si>
  <si>
    <t>ŞİRAN CEVİZ GÖLETİ SULAMASI</t>
  </si>
  <si>
    <t>ŞİRAN ÇEVREPINAR GÖLETİ SULAMASI</t>
  </si>
  <si>
    <t>ŞİRAN KARATEPE GÖLETİ SULAMASI</t>
  </si>
  <si>
    <t>ŞİRAN YAYLA GÖLETİ İKMALİ</t>
  </si>
  <si>
    <t>ŞİRAN YEŞİLDAĞ GÖLETİ SULAMASI</t>
  </si>
  <si>
    <t>Torul Gülaçar Köyünün Artabel, Küçük, Hıdırellez Dereleri Islahı</t>
  </si>
  <si>
    <t>Torul Güvemli Köyü Yerleşim Yeri ve Bahçeleri Taşkın Koruma</t>
  </si>
  <si>
    <t>Torul İlçesi Merkez Herek Deresi Yerleşim Yeri ve Bahçeleri Taşkın Koruma</t>
  </si>
  <si>
    <t>(TORUL-GÜMÜŞHANE)AYR. ŞİRAN (DAP)İL YOLU KM:0+000-66+264 ARASI (İKMAL)</t>
  </si>
  <si>
    <t>GÜMÜŞHANE- KELKİT AYR. KÖSE DEVLET YOLU KÖSE ŞEHİR GEÇİŞİ BÖLÜNMÜŞ YOLU KM:0+000-1+923,03 VE KÖSE ŞEHİR GEÇİŞİ BÖLÜNMÜŞ YOLU (KM:0+000-1+278,02) ARASI</t>
  </si>
  <si>
    <t>KÖSE-KELKİT</t>
  </si>
  <si>
    <t>TRABZON-AŞKALE (DAP)(DOKAP) YOLU ZİGANA TÜNELİ(BAĞLANTI YOLLARI DAHİL)KM:43+854-59+394,95G/66+797,01İ KESİMİNİN İKMAL İNŞAATI İŞİ</t>
  </si>
  <si>
    <t>TRAFİK HİZMETLERİ</t>
  </si>
  <si>
    <t>YOL BAKIM HİZMETLERİ</t>
  </si>
  <si>
    <t>ATATÜRK CADDESİ SOKAK SAĞLIKLAŞTIRMASI PROJESİ</t>
  </si>
  <si>
    <t>GÜMÜŞ KÜP PARK</t>
  </si>
  <si>
    <t>GÜMÜŞHANE VAHŞİ ÇÖP DEPOLAMA SAHASI REHABİLİTASYONU YAPIM İŞİ</t>
  </si>
  <si>
    <t>YENİ KURUM BİNASI YOL YAPIMI VE ÇEVRE DÜZENLEMESİ İŞİ</t>
  </si>
  <si>
    <t>ÇELİK KONSTRÜKSİYON 2 KATLI LOJMAN BİNASI</t>
  </si>
  <si>
    <t>GÜMÜŞHANE İLİ GENELİ ALT YAPI PROJELERİ (KÖYDES)</t>
  </si>
  <si>
    <t>İL GENELİ</t>
  </si>
  <si>
    <t>ARTABEL GÖLLERİ TABİAT PARKI YOL YAPIM İŞİ</t>
  </si>
  <si>
    <t>MUHTELİF İŞLER PROJESİ 2021 YILI BAKI ONARIM YAPIM İŞİ</t>
  </si>
  <si>
    <t>ORGANİK HAVZALARDA ORGANİK ÜRETİMİN GELİŞTİRİLMESİ PROJESİ</t>
  </si>
  <si>
    <t>YERLİ MEYVE ÇEŞİTLERİMİZİN GEN KAYNAKLARININ KORUNMASI PROJESİ</t>
  </si>
  <si>
    <t>AÇIK VE KAPALI SPOR TESİSLERİ</t>
  </si>
  <si>
    <t>ÇEŞİTLİ ÜNİTELERİN ETÜD PROJESİ</t>
  </si>
  <si>
    <t>DERSLİK VE MERKEZİ BİRİMLER PROJESİ</t>
  </si>
  <si>
    <t>KAMPÜS ALTYAPISI</t>
  </si>
  <si>
    <t>YAYIN ALIMI</t>
  </si>
  <si>
    <t xml:space="preserve">İLLER BANKASI TRABZON BÖLGE MÜDÜRLÜĞÜ </t>
  </si>
  <si>
    <t>MADEN VE JEOTERMAL KAYNAK ARAMA VE ARAŞTIRMALARI METALİK MADEN ARAMALARI DOĞU KARADENİZ YAY MAGMATİTLERİ İLE İLİŞKİLİ METALİK MADEN ARAMALARI GÜMÜŞHANE</t>
  </si>
  <si>
    <t>BELEDİYE İŞ MERKEZİ YAPIMI</t>
  </si>
  <si>
    <t>ŞİRAN BELEDİYESİ GES PROJESİ</t>
  </si>
  <si>
    <t>ŞİRAN HAYVAN PAZARI YAPIM PROJESİ</t>
  </si>
  <si>
    <t>TAPU ve KADASTRO 24. BÖLGE MÜDÜRLÜĞÜ / ERZİNCAN</t>
  </si>
  <si>
    <t>GMH-SRN (KADASTRO HARİTA VE BİLGİLERİNİN GÜNCELLENMESİ İŞİ)</t>
  </si>
  <si>
    <t>AĞAÇLANDIRMA-REHABİLİTASYON TESİS VE BAKIM</t>
  </si>
  <si>
    <t>ORKÖY FAALİYETLERİ</t>
  </si>
  <si>
    <t>ORMAN YETİŞTİRME VE BAKIM FAALİYETLERİ</t>
  </si>
  <si>
    <t>ORMAN YOLLARI YAPIM VE ONARIM FAALİYETLERİ</t>
  </si>
  <si>
    <t>GÜMÜŞHANE GENELİNDE 2020 YILI DOKA DESTEKLİ PROJELER (9 Proje)</t>
  </si>
  <si>
    <t>GÜMÜŞHANE GENELİNDE 2021 YILI DOKA DESTEKLİ PROJELER (11 Proje)</t>
  </si>
  <si>
    <t>60.</t>
  </si>
  <si>
    <t>61.</t>
  </si>
  <si>
    <t>62.</t>
  </si>
  <si>
    <t>63.</t>
  </si>
  <si>
    <t>64.</t>
  </si>
  <si>
    <t>65.</t>
  </si>
  <si>
    <t>66.</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</si>
  <si>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</si>
  <si>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</si>
  <si>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</si>
  <si>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</si>
  <si>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</si>
  <si>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</si>
  <si>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</si>
  <si>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</si>
  <si>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</si>
  <si>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</si>
  <si>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</si>
  <si>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</si>
  <si>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</si>
  <si>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</si>
  <si>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</si>
  <si>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</si>
  <si>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</si>
  <si>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</si>
  <si>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</si>
  <si>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</si>
  <si>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</si>
  <si>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</si>
  <si>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</si>
  <si>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</si>
  <si>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</si>
  <si>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</si>
  <si>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</si>
  <si>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</si>
  <si>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</si>
  <si>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</si>
  <si>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</si>
  <si>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</si>
  <si>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</si>
  <si>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</si>
  <si>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</si>
  <si>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</si>
  <si>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</si>
  <si>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</si>
  <si>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</si>
  <si>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</si>
  <si>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</si>
  <si>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</si>
  <si>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</si>
  <si>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</si>
  <si>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</si>
  <si>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</si>
  <si>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</si>
  <si>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</si>
  <si>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</si>
  <si>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</si>
  <si>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</si>
  <si>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</si>
  <si>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</si>
  <si>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</si>
  <si>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</si>
  <si>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</si>
  <si>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</si>
  <si>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</si>
  <si>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</si>
  <si>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</si>
  <si>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</si>
  <si>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</si>
  <si>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</si>
  <si>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</si>
  <si>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</si>
  <si>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</si>
  <si>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</si>
  <si>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</si>
  <si>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</si>
  <si>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</si>
  <si>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</si>
  <si>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</si>
  <si>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</si>
  <si>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</si>
  <si>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</si>
  <si>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</si>
  <si>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</si>
  <si>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</si>
  <si>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</si>
  <si>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</si>
  <si>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</si>
  <si>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</si>
  <si>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</si>
  <si>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</si>
  <si>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</si>
  <si>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</si>
  <si>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</si>
  <si>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</si>
  <si>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Merkez Aktutan Göleti İkmali</t>
  </si>
  <si>
    <t>96.</t>
  </si>
  <si>
    <t>ŞİRAN YEŞİLDAĞ GÖLETİ İKMALİ</t>
  </si>
  <si>
    <t>GÜMÜŞHANE-MERKEZ NANAK GÖLETİ TEKNİK RAPOR VE KATİ PROJE YAPIMI</t>
  </si>
  <si>
    <t>Merkez Aktutan Göleti SULAMASI</t>
  </si>
  <si>
    <t>97.</t>
  </si>
  <si>
    <t>98.</t>
  </si>
  <si>
    <t>99.</t>
  </si>
  <si>
    <t>100.</t>
  </si>
  <si>
    <t>101.</t>
  </si>
  <si>
    <t>102.</t>
  </si>
  <si>
    <t>103.</t>
  </si>
  <si>
    <t>104.</t>
  </si>
  <si>
    <t>105.</t>
  </si>
  <si>
    <t>106.</t>
  </si>
  <si>
    <t>Çamur Barajı ve Sulaması (DOKAP)</t>
  </si>
  <si>
    <t>Kelkit Ünlüpınar Barajı ve Sulaması (DOKAP)</t>
  </si>
  <si>
    <t>Tersun Barajı ve Sulaması (DOKAP)</t>
  </si>
  <si>
    <t>Gümüşhane Merkez Arzular Beldesi 2. Kısım</t>
  </si>
  <si>
    <t>Kelkit Bulak Göleti İkmali</t>
  </si>
  <si>
    <t>Kelkit Çambaşı Göleti Sulaması Proje Yapımı</t>
  </si>
  <si>
    <t>Kelkit Söğütlü Barajı Sulaması</t>
  </si>
  <si>
    <t>Kelkit Ünlüpınar Barajı Sulaması</t>
  </si>
  <si>
    <t>Merkez Tekke Beldesi ve Bahçecik Köyü 1. Kısım</t>
  </si>
  <si>
    <t>Şiran Koruluk Sulaması Yenileme Planlama Mühendislik Hizmetleri</t>
  </si>
  <si>
    <t>Tersun Barajı Sulaması</t>
  </si>
  <si>
    <t>Şiran İlçesi Geçici Prefabrik Hizmet Binası Kurulması İşi</t>
  </si>
  <si>
    <t>Torul Atatürk Ortaokulu Güçlendirme</t>
  </si>
  <si>
    <t xml:space="preserve">15 Temmuz Şehitler YBO Ortaokul Yık-Yap </t>
  </si>
  <si>
    <t>Mithatpaşa İlkokulu Yık-Yap</t>
  </si>
  <si>
    <t xml:space="preserve">GÜMÜŞHANE (MERKEZ) SOKAK SAĞLIKLAŞTIRMA YAPIM İŞİ </t>
  </si>
  <si>
    <t xml:space="preserve">Kelkit İlçesi Aşut Köyü Mera Islah ve Amenajman Projesi </t>
  </si>
  <si>
    <t xml:space="preserve">Köse İlçesi Yaylım Köyü Mera Islah ve Amenajman Projesi </t>
  </si>
  <si>
    <t xml:space="preserve">Merkez İlçe Arduç, Akpınar, Akhisar, Sarıçiçek ve Dermiören Köyleri Mera Islah ve Amenajman Projesi </t>
  </si>
  <si>
    <t xml:space="preserve">Merkez İlçe Boğalı Köyü Mera Islah ve Amenajman Projesi </t>
  </si>
  <si>
    <t xml:space="preserve">Şiran İlçesi Akbulak Köyü Mera Islah ve Amenajman Projesi </t>
  </si>
  <si>
    <t xml:space="preserve">Yem Bitkileri Üretimini Geliştirme Projesi. </t>
  </si>
  <si>
    <t xml:space="preserve">Mera Islah ve Amenajman Projesi. </t>
  </si>
  <si>
    <t xml:space="preserve">Gümüşhane meralarında otlatma ve verimliliği artırma projesi </t>
  </si>
  <si>
    <t xml:space="preserve">Kapasite Arttırımı Projesi </t>
  </si>
  <si>
    <t>Yerli Meyve Çeşitlerimizin Gen Kaynaklarının Korunması Projesi</t>
  </si>
  <si>
    <t xml:space="preserve">Kelkit Şeker Fasulyesinin Tanıtımı ve Modernizasyonu Projesi </t>
  </si>
  <si>
    <t>Buğday yetiştiriciliğinin geliştirilmesi projesi</t>
  </si>
  <si>
    <t>Karabuğday Yetiştiriciliğinin Geliştirilmesi Projesi</t>
  </si>
  <si>
    <t xml:space="preserve">Çorak Köyü İkinci Etap Mera Islah ve Amenajman Projesi. </t>
  </si>
  <si>
    <t xml:space="preserve">Çorak Köyü Birinci Etap Mera Islah ve Amenajman Projesi </t>
  </si>
  <si>
    <t xml:space="preserve">Yem Bitkileri Üretiminin Geliştirilmesi Projesi </t>
  </si>
  <si>
    <t xml:space="preserve">Örtüaltı Sebze Üretiminin Geliştirilmesi Projesi </t>
  </si>
  <si>
    <t>Gümüşhane Arıcılar Birliği Üyesi Arıcılara Verilmek Üzere Elektrikli Çit Destek Projesi</t>
  </si>
  <si>
    <t xml:space="preserve">Bal Paketleme Tesisinin Modernizasyonu Projesi </t>
  </si>
  <si>
    <t xml:space="preserve">Çiçekten Sofraya Organik Bal Yolculuğu Projesi </t>
  </si>
  <si>
    <t xml:space="preserve">Atıl Alanlarda Kuru Fasulye Üretimi Projesi </t>
  </si>
  <si>
    <t xml:space="preserve">Çilek Üretiminin Yaygınlaştırılması </t>
  </si>
  <si>
    <t xml:space="preserve">Etçi ve Kombine Irkların Yaygınlaştırılması Projesi  </t>
  </si>
  <si>
    <t>Kuru Meyve Üretiminde Kadın Eli Projesi</t>
  </si>
  <si>
    <t xml:space="preserve">Kelkit İlçesi Öbektaş Beldesi Mera Islah ve Amenajman Projesi </t>
  </si>
  <si>
    <t xml:space="preserve">Gümüşhane Arıcılar Birliği Üyesi Arıcılara Polen Üretimi Amacıyla Polen Tuzağı Destek Projesi </t>
  </si>
  <si>
    <t xml:space="preserve">Merkez İlçesi Yağlıdere Köyü Mera Islah ve Amenajman Projesi </t>
  </si>
  <si>
    <t xml:space="preserve">Kelkit İlçesi Eskikadı Köyü Mera Islah ve Amenajman Projesi </t>
  </si>
  <si>
    <t>Torul İlçesi Gülaçar Köyü Mera Islah ve Amenajman Projesi</t>
  </si>
  <si>
    <t xml:space="preserve">Kuşburnu Yetiştiriciliğinin Geliştirilmesi Projesi </t>
  </si>
  <si>
    <t xml:space="preserve">Kızılcık Yetiştiriciliğinin Geliştirilmesi Projesi </t>
  </si>
  <si>
    <t>Karabuğday (Greçka) Yetiştiriciliğinin Geliştirilmesi Projesi</t>
  </si>
  <si>
    <t xml:space="preserve">Buğday Yetiştiriciliğinin Geliştirilmesi Projesi </t>
  </si>
  <si>
    <t>Köprü Hizmetleri</t>
  </si>
  <si>
    <t>Yapım Malzeme</t>
  </si>
  <si>
    <t>(GÜMÜŞHANE - BAYBURT) AYR-KRLKİT-ŞİRAN(KELKİT GEÇİŞİ DAHİL)(DOKAP) PİRAHMET-KIRIKLI-KELKİT</t>
  </si>
  <si>
    <t>(GÜMÜŞHANE-BAYBURT)AYR-KELKİT ŞİRAN YOLU KM:0+340-31+486,72G/36+400İ-41+790 İLE KELKİT ŞEHİR GEÇİŞİ KM:0+000-5+500 KESİMLERİNİN YAPIM İŞİ</t>
  </si>
  <si>
    <t xml:space="preserve">TRABZON-AŞKALE YOLU ZİGANA TÜNELİ(BAĞLANTI YOLLARI DAHİL)KM:45+180-59+394.95G/66+797.01İ KESİMİNİN YAPIM İŞİ </t>
  </si>
  <si>
    <t>TRABZON-AŞKALE(DAP)(DOKAP)YOLU,TRABZON-MAÇKA,MAÇKA-KARAHAVA,KÖSTERE-GÜMÜŞHANE(GÜMÜŞHANE ÇEVRE YOLU DAHİL),GÜMÜŞHANE-KALE,KALE-GEÇİT-BAYBURT,BAYBURT-12</t>
  </si>
  <si>
    <t>GÜMÜŞHANE GENELİNDE 2021 YILI DOKA DESTEKLİ PROJELER (9 Proje)</t>
  </si>
  <si>
    <t>GÜMÜŞHANE İLİ 2002-2022 YILLARI ARASI SEKTÖR VE 
BAKANLIKLARA GÖRE KAMU YATIRIMLARI</t>
  </si>
  <si>
    <t>2002-2022 YILLARI ARASI GÜMÜŞHANE KAMU YATIRIMLARI</t>
  </si>
  <si>
    <t>KARŞIYAKA MESİRE VE PİKNİK ALANI</t>
  </si>
  <si>
    <t>YENİ MEZARLIK YAPIM, ÇEVRE DÜZENLEMESİ VE MUHTELİF YERLERDE TAŞ DUVAR YAPIM İŞİ</t>
  </si>
  <si>
    <t>ŞİRAN İLÇESİ ERENKAYA VE BİLGİLİ DERELERİ ISLAH ÇALIŞMALARININ YAPILMASI</t>
  </si>
  <si>
    <t>ŞİRAN İLÇESİ FATİH VE Ş. HAKAN DERELERİ ISLAH ÇALIŞMALARI YAPILMASI</t>
  </si>
  <si>
    <t>ŞİRAN İLÇESİ ÖRENKALE DERESİ DERE ISLAHI ÇALIŞMALARININ YAPILMASI</t>
  </si>
  <si>
    <t>DÜĞÜN SALONU İNŞAATI YAPIM İŞİ</t>
  </si>
  <si>
    <t>KÜLTÜR MERKEZİ VE SOSYAL TESİS PROJESİ</t>
  </si>
  <si>
    <t>2002-2022 YILLARI ARASI KAMU YATIRIMLARI</t>
  </si>
  <si>
    <t>AİLE VE SOSYAL HİZMETLER İL MÜDÜRLÜĞÜ</t>
  </si>
  <si>
    <r>
      <rPr>
        <b/>
        <sz val="11"/>
        <color rgb="FFC00000"/>
        <rFont val="Calibri"/>
        <family val="2"/>
        <charset val="162"/>
        <scheme val="minor"/>
      </rPr>
      <t>AİLE SOSYAL HİZMETLER BAKANLIĞI</t>
    </r>
    <r>
      <rPr>
        <b/>
        <sz val="11"/>
        <rFont val="Calibri"/>
        <family val="2"/>
        <charset val="162"/>
        <scheme val="minor"/>
      </rPr>
      <t xml:space="preserve"> </t>
    </r>
    <r>
      <rPr>
        <sz val="11"/>
        <rFont val="Calibri"/>
        <family val="2"/>
        <charset val="162"/>
        <scheme val="minor"/>
      </rPr>
      <t>(</t>
    </r>
    <r>
      <rPr>
        <sz val="11"/>
        <color theme="1"/>
        <rFont val="Calibri"/>
        <family val="2"/>
        <charset val="162"/>
        <scheme val="minor"/>
      </rPr>
      <t>AİLE ve SOSYAL HİZMETLER İL MÜDÜRLÜĞÜ)</t>
    </r>
  </si>
  <si>
    <t>ÇEVRE, ŞEHİRCİLİK ve İKLİM DEĞİŞİKLİĞİ İL MÜDÜRLÜĞÜ</t>
  </si>
  <si>
    <t>ÇEVRE, ŞEHİRCİLİK VE İKLİM DEĞİŞİKLİĞİ BAKANLIĞI</t>
  </si>
  <si>
    <t>MADEN TETKİK VE ARAMA DOĞU KARADENİZ BÖLGE MÜDÜRLÜĞÜ</t>
  </si>
  <si>
    <t>ALTYAPI YATIRIMLARI GENEL MÜDÜRLÜĞÜ</t>
  </si>
  <si>
    <t>Çamur Barajı ve Sulaması</t>
  </si>
  <si>
    <t>GÜMÜŞHANE 223. ŞUBE TAŞKIN KURUTMA TESİSLERİ ONARIMI</t>
  </si>
  <si>
    <t xml:space="preserve">KÖSE </t>
  </si>
  <si>
    <t>GÜMÜŞHANE İLİ YUKARI HAVZA ÖNLEMLERİ (TERSİP BENDİ VE SEKİLER) İKMALİ</t>
  </si>
  <si>
    <t>KELKİT DEREDOLU GÖLETİ SULAMASI İKMALİ</t>
  </si>
  <si>
    <t>KELKİT GÜDÜL GÖLETİ SULAMASI İKMALİ</t>
  </si>
  <si>
    <t>KELKİT SÖĞÜTLÜ BARAJI VE SULAMASI (DOKAP)</t>
  </si>
  <si>
    <t>KELKİT SÜTVEREN BARAJI İKMALİ 2.KISIM</t>
  </si>
  <si>
    <t>MERKEZ AKTUTAN GÖLETİ SULAMASI MALZEME ALIMI 2. KISIM (ÇELİK BORU ALIMI) İKMALİ</t>
  </si>
  <si>
    <t xml:space="preserve">MERKEZ PİRAHMET KÖYÜ 1. KISIM </t>
  </si>
  <si>
    <t>MERKEZ ŞEHİRİÇİ DERELERİ 2. KISIM İKMALİ 2. KISIM</t>
  </si>
  <si>
    <t>ŞİRAN ARITAŞ GÖLETİ SULAMASI İKMALİ</t>
  </si>
  <si>
    <t>ŞİRAN BEYDERE GÖLETİ SULAMASI İKMALİ</t>
  </si>
  <si>
    <t>ŞİRAN ÇAKIRKAYA GÖLETİ SULAMASI İKMALİ</t>
  </si>
  <si>
    <t>ŞİRAN KIRINTI GÖLETİ SULAMASI İKMALİ</t>
  </si>
  <si>
    <t>YUKARI KELKİT (Sadak Barajı ve  Sulaması) (DOKAP)</t>
  </si>
  <si>
    <t>GÜMÜŞHANE DÜZENSİZ DEPOLAMA ALANI REHABİLİTASYON UYGULAMA PROJESİ YAPIM İŞİ</t>
  </si>
  <si>
    <t>GÜMÜŞHANE GASTRONOMİ VE KÜLTÜR MÜZESİ,ÇEVRE DÜZENLEMESİ</t>
  </si>
  <si>
    <t>KARŞIYAKA SPOR KOMPLEKSİ VE REKREASYON ALANI YAPIM İŞİ</t>
  </si>
  <si>
    <t>BOĞALI KÖYÜ KAYA ISLAHI YAPIM İŞİ</t>
  </si>
  <si>
    <t>GÜNGÖREN KÖYÜ KAYA ISLAHI YAPIM İŞİ</t>
  </si>
  <si>
    <t>KÜRTÜN İLÇESİ GÜNYÜZÜ KÖYÜ KAYA ISLAHI YAPIM İŞİ</t>
  </si>
  <si>
    <t>OLUKDERE KÖYÜ KAYA ISLAHI YAPIM İŞİ</t>
  </si>
  <si>
    <t>TORUL İLÇESİ ATALAR KÖYÜ KAYA ISLAHI YAPIM İŞİ</t>
  </si>
  <si>
    <t>YENİYOL KÖYÜ KAYA ISLAHI YAPIM İŞİ</t>
  </si>
  <si>
    <t xml:space="preserve">Torul </t>
  </si>
  <si>
    <t>Canca Kalesi Restorasyonu ve Çevre Düzenlemesi</t>
  </si>
  <si>
    <t>KELKİT ANAOKULU (TOBB)</t>
  </si>
  <si>
    <t>GÜMÜŞHANE DEVLET HASTANESİ PEYZAJ YAPIM İŞİ</t>
  </si>
  <si>
    <t>ARPA YETİŞTİRİCİLİĞİNİN GELİŞTİRİLMESİ PROJESİ</t>
  </si>
  <si>
    <t>ENGELLERİ AŞALIM BALIMIZI YAPALIM ARICILIK DESTEK PROJESİ</t>
  </si>
  <si>
    <t>SAĞIM TEKNOLOJİSİNİN GELİŞTİRİLMESİ PROJESİ</t>
  </si>
  <si>
    <t>YUKARI FIRAT HAVZASINDA BUĞDAY YETİŞTİRİCİLİĞİNİN GELİŞTİRİLMESİ PROJESİ</t>
  </si>
  <si>
    <t>YULAF YETİŞTİRİCİLİĞİNİN GELİŞTİRİLMESİ PROJE</t>
  </si>
  <si>
    <t>KÜRTÜN ÖĞRENCİ YURDU ÇALIŞMA ATÖLYESİ YAPIM İŞİ</t>
  </si>
  <si>
    <t>TORUL GENÇLİK VE SPOR İLÇE MÜDÜRLÜĞÜ KAZAN DAİRESİ YAPIM İŞİ</t>
  </si>
  <si>
    <t>GÜMÜŞHANE (MERKEZ) CUMHURİYET CADDESİ VE ATATÜRK CADDESİ SOKAK SAĞLIKLAŞTIRMA YAPIM İŞİ</t>
  </si>
  <si>
    <t>TORUL (GÜMÜŞHANE) İÇMESUYU İNŞAATI YAPIM İŞİ</t>
  </si>
  <si>
    <t>KESİMHANE YAPIM İŞİ</t>
  </si>
  <si>
    <t>KÖSE BELEDİYESİ OTEL İKMAL YAPIM İŞİ</t>
  </si>
  <si>
    <t>BELEDİYE GARAJI KABA İNŞAAT YAPIM İŞİ</t>
  </si>
  <si>
    <t>FATİH VE BÜYÜKCAMİ MAHALLESİ BETON PARKE İLE YOL YAPIMI</t>
  </si>
  <si>
    <t>ÖĞRETMEN MUSTAFA ÖZDEMİR PARKI</t>
  </si>
  <si>
    <t>KELKİT-ÜNLÜPINAR BELDE BELEDİYESİ</t>
  </si>
  <si>
    <t xml:space="preserve">Kelkit </t>
  </si>
  <si>
    <t>KELKİT KANATLI ÜRETİM İSTASYONU ÇEVRE DÜZENLEME YAPIM İŞİ</t>
  </si>
  <si>
    <t>AĞAÇLANDIRMA,REHABİLİTASYON VE TOPRAK MUHAFAZA</t>
  </si>
  <si>
    <t>ORKÖY</t>
  </si>
  <si>
    <t>ORMAN YETİŞTİRME VE BAKIM</t>
  </si>
  <si>
    <t>ORMAN YOLLARI YAPIMI VE ONARIMI</t>
  </si>
  <si>
    <t>ŞİRAN-ALUCRA YOLUNDA ÇİRMİŞ KÖPRÜSÜ</t>
  </si>
  <si>
    <t xml:space="preserve">Trabzon -Aşkale (DAP)(DOKAP)Yolu Kale- Maden 12- Bölge Hd. Km:123+543G/127+545i- 198+300g/52+023i-37+800 Arası Toprak İşleri Sanat Yapıları Köprü İşleri </t>
  </si>
  <si>
    <t>YAPIM MALZEME</t>
  </si>
  <si>
    <t>KÖPRÜ HİZMETLERİ</t>
  </si>
  <si>
    <t>(GÜMÜŞHANE-KALE)AYRIM YAĞMURDERE (DOKAP) DEVLET YOLU(KM:0+000-3+100) TOPRAK İŞLERİ, SANAT YAPILARI VE ÜST YAPI İŞİ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</si>
</sst>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164" formatCode="_-* #,##0.00\ &quot;₺&quot;_-;\-* #,##0.00\ &quot;₺&quot;_-;_-* &quot;-&quot;??\ &quot;₺&quot;_-;_-@_-"/>
    <numFmt numFmtId="165" formatCode="0_)"/>
    <numFmt numFmtId="166" formatCode="#,##0.00;[Red]#,##0.00"/>
    <numFmt numFmtId="167" formatCode="0.00;[Red]0.00"/>
    <numFmt numFmtId="168" formatCode="#,##0.00\ &quot;TL&quot;"/>
    <numFmt numFmtId="169" formatCode="#,##0.00\ _₺"/>
    <numFmt numFmtId="170" formatCode="dd/mm/yyyy;@"/>
    <numFmt numFmtId="171" formatCode="#,##0.00\ &quot;₺&quot;"/>
    <numFmt numFmtId="172" formatCode="#,##0.00\ &quot;₺&quot;;[Red]#,##0.00\ &quot;₺&quot;"/>
    <numFmt numFmtId="173" formatCode="#,##0.00_ ;[Red]\-#,##0.00\ "/>
    <numFmt numFmtId="174" formatCode="#,##0_ ;[Red]\-#,##0\ "/>
    <numFmt numFmtId="175" formatCode="&quot;₺&quot;#,##0.00"/>
  </numFmts>
  <fonts count="75" x14ac:knownFonts="1">
    <font>
      <sz val="11"/>
      <color theme="1"/>
      <name val="Calibri"/>
      <family val="2"/>
      <charset val="162"/>
      <scheme val="minor"/>
    </font>
    <font>
      <sz val="11"/>
      <color theme="1"/>
      <name val="Calibri"/>
      <family val="2"/>
      <charset val="162"/>
      <scheme val="minor"/>
    </font>
    <font>
      <sz val="12"/>
      <name val="Helv"/>
      <charset val="162"/>
    </font>
    <font>
      <sz val="10"/>
      <name val="Arial"/>
      <family val="2"/>
      <charset val="162"/>
    </font>
    <font>
      <sz val="16"/>
      <color theme="1"/>
      <name val="Times New Roman"/>
      <family val="1"/>
      <charset val="162"/>
    </font>
    <font>
      <sz val="10"/>
      <name val="Arial Tur"/>
      <charset val="162"/>
    </font>
    <font>
      <sz val="16"/>
      <color theme="1"/>
      <name val="Calibri"/>
      <family val="2"/>
      <charset val="162"/>
      <scheme val="minor"/>
    </font>
    <font>
      <sz val="16"/>
      <name val="Calibri"/>
      <family val="2"/>
      <charset val="162"/>
      <scheme val="minor"/>
    </font>
    <font>
      <b/>
      <sz val="16"/>
      <color rgb="FF002060"/>
      <name val="Calibri"/>
      <family val="2"/>
      <charset val="162"/>
      <scheme val="minor"/>
    </font>
    <font>
      <b/>
      <sz val="20"/>
      <color theme="1"/>
      <name val="Calibri"/>
      <family val="2"/>
      <charset val="162"/>
      <scheme val="minor"/>
    </font>
    <font>
      <sz val="16"/>
      <color rgb="FF000000"/>
      <name val="Calibri"/>
      <family val="2"/>
      <charset val="162"/>
      <scheme val="minor"/>
    </font>
    <font>
      <sz val="11"/>
      <color theme="0"/>
      <name val="Calibri"/>
      <family val="2"/>
      <charset val="162"/>
      <scheme val="minor"/>
    </font>
    <font>
      <b/>
      <sz val="16"/>
      <color theme="1"/>
      <name val="Calibri"/>
      <family val="2"/>
      <charset val="162"/>
      <scheme val="minor"/>
    </font>
    <font>
      <b/>
      <sz val="16"/>
      <color rgb="FFFF0000"/>
      <name val="Calibri"/>
      <family val="2"/>
      <charset val="162"/>
      <scheme val="minor"/>
    </font>
    <font>
      <sz val="16"/>
      <color indexed="8"/>
      <name val="Calibri"/>
      <family val="2"/>
      <charset val="162"/>
      <scheme val="minor"/>
    </font>
    <font>
      <b/>
      <sz val="20"/>
      <color indexed="8"/>
      <name val="Calibri"/>
      <family val="2"/>
      <charset val="162"/>
      <scheme val="minor"/>
    </font>
    <font>
      <b/>
      <sz val="26"/>
      <name val="Calibri"/>
      <family val="2"/>
      <charset val="162"/>
      <scheme val="minor"/>
    </font>
    <font>
      <b/>
      <sz val="20"/>
      <color rgb="FF002060"/>
      <name val="Calibri"/>
      <family val="2"/>
      <charset val="162"/>
      <scheme val="minor"/>
    </font>
    <font>
      <b/>
      <sz val="20"/>
      <color rgb="FFFF0000"/>
      <name val="Calibri"/>
      <family val="2"/>
      <charset val="162"/>
      <scheme val="minor"/>
    </font>
    <font>
      <b/>
      <sz val="22"/>
      <color rgb="FFFF0000"/>
      <name val="Calibri"/>
      <family val="2"/>
      <charset val="162"/>
      <scheme val="minor"/>
    </font>
    <font>
      <sz val="22"/>
      <color theme="1"/>
      <name val="Calibri"/>
      <family val="2"/>
      <charset val="162"/>
      <scheme val="minor"/>
    </font>
    <font>
      <sz val="20"/>
      <color theme="1"/>
      <name val="Calibri"/>
      <family val="2"/>
      <charset val="162"/>
      <scheme val="minor"/>
    </font>
    <font>
      <b/>
      <sz val="22"/>
      <color rgb="FF002060"/>
      <name val="Calibri"/>
      <family val="2"/>
      <charset val="162"/>
      <scheme val="minor"/>
    </font>
    <font>
      <b/>
      <sz val="20"/>
      <color indexed="56"/>
      <name val="Calibri"/>
      <family val="2"/>
      <charset val="162"/>
      <scheme val="minor"/>
    </font>
    <font>
      <b/>
      <sz val="20"/>
      <color indexed="10"/>
      <name val="Calibri"/>
      <family val="2"/>
      <charset val="162"/>
      <scheme val="minor"/>
    </font>
    <font>
      <sz val="20"/>
      <color indexed="8"/>
      <name val="Calibri"/>
      <family val="2"/>
      <charset val="162"/>
      <scheme val="minor"/>
    </font>
    <font>
      <b/>
      <sz val="39"/>
      <color rgb="FFFF0000"/>
      <name val="Calibri"/>
      <family val="2"/>
      <charset val="162"/>
      <scheme val="minor"/>
    </font>
    <font>
      <b/>
      <sz val="28"/>
      <color theme="1"/>
      <name val="Calibri"/>
      <family val="2"/>
      <charset val="162"/>
      <scheme val="minor"/>
    </font>
    <font>
      <b/>
      <sz val="14"/>
      <color theme="1"/>
      <name val="Calibri"/>
      <family val="2"/>
      <charset val="162"/>
      <scheme val="minor"/>
    </font>
    <font>
      <sz val="12"/>
      <color theme="1"/>
      <name val="Calibri"/>
      <family val="2"/>
      <charset val="162"/>
      <scheme val="minor"/>
    </font>
    <font>
      <b/>
      <sz val="24"/>
      <color rgb="FF002060"/>
      <name val="Calibri"/>
      <family val="2"/>
      <charset val="162"/>
      <scheme val="minor"/>
    </font>
    <font>
      <b/>
      <sz val="17"/>
      <name val="Calibri"/>
      <family val="2"/>
      <charset val="162"/>
      <scheme val="minor"/>
    </font>
    <font>
      <sz val="17"/>
      <name val="Calibri"/>
      <family val="2"/>
      <charset val="162"/>
      <scheme val="minor"/>
    </font>
    <font>
      <sz val="14"/>
      <color theme="1"/>
      <name val="Calibri"/>
      <family val="2"/>
      <charset val="162"/>
      <scheme val="minor"/>
    </font>
    <font>
      <b/>
      <sz val="16"/>
      <name val="Calibri"/>
      <family val="2"/>
      <charset val="162"/>
      <scheme val="minor"/>
    </font>
    <font>
      <b/>
      <sz val="14"/>
      <color rgb="FFC00000"/>
      <name val="Calibri"/>
      <family val="2"/>
      <charset val="162"/>
      <scheme val="minor"/>
    </font>
    <font>
      <sz val="11"/>
      <name val="Calibri"/>
      <family val="2"/>
      <charset val="162"/>
      <scheme val="minor"/>
    </font>
    <font>
      <b/>
      <sz val="11"/>
      <color rgb="FFC00000"/>
      <name val="Calibri"/>
      <family val="2"/>
      <charset val="162"/>
      <scheme val="minor"/>
    </font>
    <font>
      <b/>
      <sz val="11"/>
      <name val="Calibri"/>
      <family val="2"/>
      <charset val="162"/>
      <scheme val="minor"/>
    </font>
    <font>
      <b/>
      <sz val="12"/>
      <color rgb="FFC00000"/>
      <name val="Calibri"/>
      <family val="2"/>
      <charset val="162"/>
      <scheme val="minor"/>
    </font>
    <font>
      <b/>
      <sz val="13"/>
      <color rgb="FF0070C0"/>
      <name val="Calibri"/>
      <family val="2"/>
      <charset val="162"/>
      <scheme val="minor"/>
    </font>
    <font>
      <b/>
      <sz val="20"/>
      <color theme="1"/>
      <name val="Times New Roman"/>
      <family val="1"/>
      <charset val="162"/>
    </font>
    <font>
      <sz val="10"/>
      <name val="Verdana"/>
      <family val="2"/>
      <charset val="162"/>
    </font>
    <font>
      <sz val="16"/>
      <name val="Calibri"/>
      <family val="2"/>
      <charset val="162"/>
    </font>
    <font>
      <sz val="16"/>
      <name val="Times New Roman"/>
      <family val="1"/>
      <charset val="162"/>
    </font>
    <font>
      <sz val="16"/>
      <name val="Arial"/>
      <family val="2"/>
      <charset val="162"/>
    </font>
    <font>
      <b/>
      <sz val="20"/>
      <color indexed="8"/>
      <name val="Arial"/>
      <family val="2"/>
      <charset val="162"/>
    </font>
    <font>
      <sz val="12"/>
      <color indexed="8"/>
      <name val="Arial"/>
      <family val="2"/>
      <charset val="162"/>
    </font>
    <font>
      <sz val="12"/>
      <name val="Arial"/>
      <family val="2"/>
      <charset val="162"/>
    </font>
    <font>
      <sz val="12"/>
      <color theme="1"/>
      <name val="Arial"/>
      <family val="2"/>
      <charset val="162"/>
    </font>
    <font>
      <sz val="18"/>
      <color theme="1"/>
      <name val="Calibri"/>
      <family val="2"/>
      <charset val="162"/>
      <scheme val="minor"/>
    </font>
    <font>
      <sz val="18"/>
      <color rgb="FF000000"/>
      <name val="Times New Roman"/>
      <family val="1"/>
      <charset val="162"/>
    </font>
    <font>
      <sz val="18"/>
      <color theme="1"/>
      <name val="Times New Roman"/>
      <family val="1"/>
      <charset val="162"/>
    </font>
    <font>
      <b/>
      <sz val="20"/>
      <name val="Calibri"/>
      <family val="2"/>
      <charset val="162"/>
      <scheme val="minor"/>
    </font>
    <font>
      <sz val="16"/>
      <color rgb="FF000000"/>
      <name val="Times New Roman"/>
      <family val="1"/>
      <charset val="162"/>
    </font>
    <font>
      <b/>
      <sz val="20"/>
      <color theme="8" tint="-0.249977111117893"/>
      <name val="Calibri"/>
      <family val="2"/>
      <charset val="162"/>
      <scheme val="minor"/>
    </font>
    <font>
      <sz val="11"/>
      <color theme="1"/>
      <name val="Calibri"/>
      <family val="2"/>
      <scheme val="minor"/>
    </font>
    <font>
      <sz val="16"/>
      <color theme="1"/>
      <name val="Calibri"/>
      <family val="2"/>
      <scheme val="minor"/>
    </font>
    <font>
      <b/>
      <sz val="24"/>
      <color theme="8"/>
      <name val="Calibri"/>
      <family val="2"/>
      <charset val="162"/>
      <scheme val="minor"/>
    </font>
    <font>
      <b/>
      <sz val="24"/>
      <color rgb="FF0070C0"/>
      <name val="Calibri"/>
      <family val="2"/>
      <charset val="162"/>
      <scheme val="minor"/>
    </font>
    <font>
      <b/>
      <sz val="11"/>
      <color theme="1"/>
      <name val="Calibri"/>
      <family val="2"/>
      <charset val="162"/>
      <scheme val="minor"/>
    </font>
    <font>
      <b/>
      <sz val="12"/>
      <color rgb="FFFF0000"/>
      <name val="Calibri"/>
      <family val="2"/>
      <charset val="162"/>
      <scheme val="minor"/>
    </font>
    <font>
      <b/>
      <sz val="10"/>
      <color theme="1"/>
      <name val="Calibri"/>
      <family val="2"/>
      <charset val="162"/>
      <scheme val="minor"/>
    </font>
    <font>
      <sz val="10"/>
      <name val="Times New Roman"/>
      <family val="1"/>
      <charset val="162"/>
    </font>
    <font>
      <sz val="12"/>
      <name val="Times New Roman"/>
      <family val="1"/>
      <charset val="162"/>
    </font>
    <font>
      <b/>
      <sz val="10"/>
      <name val="Times New Roman"/>
      <family val="1"/>
      <charset val="162"/>
    </font>
    <font>
      <b/>
      <sz val="16"/>
      <color theme="1"/>
      <name val="Times New Roman"/>
      <family val="1"/>
      <charset val="162"/>
    </font>
    <font>
      <b/>
      <sz val="18"/>
      <color rgb="FF002060"/>
      <name val="Calibri"/>
      <family val="2"/>
      <charset val="162"/>
      <scheme val="minor"/>
    </font>
    <font>
      <sz val="11"/>
      <color rgb="FFC00000"/>
      <name val="Calibri"/>
      <family val="2"/>
      <charset val="162"/>
      <scheme val="minor"/>
    </font>
    <font>
      <b/>
      <sz val="11"/>
      <color rgb="FFFF0000"/>
      <name val="Calibri"/>
      <family val="2"/>
      <charset val="162"/>
      <scheme val="minor"/>
    </font>
    <font>
      <sz val="14"/>
      <color theme="1"/>
      <name val="Segoe UI"/>
      <family val="2"/>
      <charset val="162"/>
    </font>
    <font>
      <b/>
      <sz val="18"/>
      <color theme="1"/>
      <name val="Times New Roman"/>
      <family val="1"/>
      <charset val="162"/>
    </font>
    <font>
      <sz val="18"/>
      <name val="Calibri"/>
      <family val="2"/>
      <charset val="162"/>
      <scheme val="minor"/>
    </font>
    <font>
      <b/>
      <sz val="18"/>
      <name val="Calibri"/>
      <family val="2"/>
      <charset val="162"/>
      <scheme val="minor"/>
    </font>
    <font>
      <b/>
      <sz val="22"/>
      <name val="Calibri"/>
      <family val="2"/>
      <charset val="162"/>
      <scheme val="minor"/>
    </font>
  </fonts>
  <fills count="1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indexed="9"/>
        <bgColor indexed="64"/>
      </patternFill>
    </fill>
    <fill>
      <patternFill patternType="solid">
        <fgColor theme="5"/>
      </patternFill>
    </fill>
    <fill>
      <patternFill patternType="solid">
        <fgColor rgb="FFFFFF00"/>
        <bgColor indexed="64"/>
      </patternFill>
    </fill>
    <fill>
      <patternFill patternType="solid">
        <fgColor theme="7"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bgColor theme="4"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s>
  <cellStyleXfs count="15">
    <xf numFmtId="0" fontId="0" fillId="0" borderId="0"/>
    <xf numFmtId="0" fontId="1" fillId="0" borderId="0"/>
    <xf numFmtId="165" fontId="2" fillId="0" borderId="0"/>
    <xf numFmtId="0" fontId="3" fillId="0" borderId="0"/>
    <xf numFmtId="0" fontId="5" fillId="0" borderId="0"/>
    <xf numFmtId="9" fontId="5" fillId="0" borderId="0" applyFont="0" applyFill="0" applyBorder="0" applyAlignment="0" applyProtection="0"/>
    <xf numFmtId="0" fontId="11" fillId="8" borderId="0" applyNumberFormat="0" applyBorder="0" applyAlignment="0" applyProtection="0"/>
    <xf numFmtId="0" fontId="1" fillId="10" borderId="0" applyNumberFormat="0" applyBorder="0" applyAlignment="0" applyProtection="0"/>
    <xf numFmtId="0" fontId="3" fillId="0" borderId="0"/>
    <xf numFmtId="0" fontId="42" fillId="0" borderId="0"/>
    <xf numFmtId="0" fontId="1" fillId="0" borderId="0"/>
    <xf numFmtId="0" fontId="1" fillId="0" borderId="0"/>
    <xf numFmtId="0" fontId="56" fillId="0" borderId="0"/>
    <xf numFmtId="0" fontId="5" fillId="0" borderId="0"/>
    <xf numFmtId="0" fontId="3" fillId="0" borderId="0"/>
  </cellStyleXfs>
  <cellXfs count="472">
    <xf numFmtId="0" fontId="0" fillId="0" borderId="0" xfId="0"/>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xf>
    <xf numFmtId="1" fontId="7"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6" fillId="0" borderId="1" xfId="0" applyNumberFormat="1" applyFont="1" applyBorder="1" applyAlignment="1">
      <alignment horizontal="center" vertical="center"/>
    </xf>
    <xf numFmtId="0" fontId="14" fillId="0" borderId="1" xfId="0" applyFont="1" applyBorder="1" applyAlignment="1">
      <alignment horizontal="center" vertical="center"/>
    </xf>
    <xf numFmtId="14" fontId="6"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4" fontId="6" fillId="0" borderId="1" xfId="0" applyNumberFormat="1" applyFont="1" applyBorder="1" applyAlignment="1">
      <alignment horizontal="right" vertical="center" wrapText="1"/>
    </xf>
    <xf numFmtId="0" fontId="6" fillId="0" borderId="1" xfId="1"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6" fillId="0" borderId="1" xfId="0" applyNumberFormat="1" applyFont="1" applyBorder="1" applyAlignment="1">
      <alignment horizontal="left" vertical="center" wrapText="1"/>
    </xf>
    <xf numFmtId="0" fontId="7" fillId="2" borderId="1" xfId="1" applyNumberFormat="1" applyFont="1" applyFill="1" applyBorder="1" applyAlignment="1">
      <alignment horizontal="left" vertical="center" wrapText="1"/>
    </xf>
    <xf numFmtId="0" fontId="6" fillId="0" borderId="1" xfId="1" applyNumberFormat="1" applyFont="1" applyBorder="1" applyAlignment="1">
      <alignment horizontal="left" vertical="center" wrapText="1"/>
    </xf>
    <xf numFmtId="0" fontId="6" fillId="2" borderId="1" xfId="0" applyNumberFormat="1" applyFont="1" applyFill="1" applyBorder="1" applyAlignment="1">
      <alignment horizontal="left" vertical="center"/>
    </xf>
    <xf numFmtId="0" fontId="7" fillId="0" borderId="1" xfId="0" applyNumberFormat="1" applyFont="1" applyBorder="1" applyAlignment="1">
      <alignment horizontal="left" vertical="center" wrapText="1"/>
    </xf>
    <xf numFmtId="0" fontId="6" fillId="2" borderId="1" xfId="0" applyNumberFormat="1" applyFont="1" applyFill="1" applyBorder="1" applyAlignment="1">
      <alignment horizontal="left" vertical="center" wrapText="1"/>
    </xf>
    <xf numFmtId="0" fontId="14" fillId="0" borderId="1" xfId="0" applyNumberFormat="1" applyFont="1" applyBorder="1" applyAlignment="1">
      <alignment horizontal="left" vertical="center" wrapText="1"/>
    </xf>
    <xf numFmtId="0" fontId="14" fillId="2" borderId="1" xfId="0" applyNumberFormat="1" applyFont="1" applyFill="1" applyBorder="1" applyAlignment="1">
      <alignment horizontal="left" vertical="center" wrapText="1"/>
    </xf>
    <xf numFmtId="0" fontId="6" fillId="0" borderId="1" xfId="1" applyNumberFormat="1" applyFont="1" applyBorder="1" applyAlignment="1">
      <alignment horizontal="left" vertical="center"/>
    </xf>
    <xf numFmtId="0" fontId="4" fillId="0" borderId="1"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Border="1" applyAlignment="1">
      <alignment vertical="center"/>
    </xf>
    <xf numFmtId="0" fontId="6" fillId="0" borderId="0" xfId="0" applyNumberFormat="1" applyFont="1" applyBorder="1" applyAlignment="1">
      <alignment horizontal="left" vertical="center" wrapText="1"/>
    </xf>
    <xf numFmtId="4" fontId="0" fillId="0" borderId="0" xfId="0" applyNumberFormat="1" applyAlignment="1">
      <alignment horizontal="right" indent="2"/>
    </xf>
    <xf numFmtId="4" fontId="33" fillId="0" borderId="1" xfId="0" applyNumberFormat="1" applyFont="1" applyBorder="1"/>
    <xf numFmtId="0" fontId="9" fillId="2" borderId="1" xfId="0" applyFont="1" applyFill="1" applyBorder="1" applyAlignment="1">
      <alignment horizontal="center" vertical="center"/>
    </xf>
    <xf numFmtId="167" fontId="6" fillId="0" borderId="1" xfId="0" applyNumberFormat="1" applyFont="1" applyBorder="1" applyAlignment="1">
      <alignment horizontal="center" vertical="center"/>
    </xf>
    <xf numFmtId="0" fontId="33" fillId="0" borderId="1" xfId="0" applyFont="1" applyBorder="1"/>
    <xf numFmtId="0" fontId="7" fillId="0" borderId="1" xfId="1" applyFont="1" applyFill="1" applyBorder="1" applyAlignment="1">
      <alignment horizontal="center" wrapText="1"/>
    </xf>
    <xf numFmtId="4" fontId="7" fillId="0" borderId="1" xfId="1" applyNumberFormat="1" applyFont="1" applyFill="1" applyBorder="1" applyAlignment="1">
      <alignment horizontal="right" wrapText="1"/>
    </xf>
    <xf numFmtId="0" fontId="7" fillId="0" borderId="1" xfId="0" applyFont="1" applyBorder="1" applyAlignment="1">
      <alignment horizontal="center"/>
    </xf>
    <xf numFmtId="0" fontId="35" fillId="11" borderId="1" xfId="0" applyFont="1" applyFill="1" applyBorder="1"/>
    <xf numFmtId="0" fontId="28" fillId="11" borderId="2" xfId="0" applyFont="1" applyFill="1" applyBorder="1" applyAlignment="1">
      <alignment horizontal="center"/>
    </xf>
    <xf numFmtId="4" fontId="0" fillId="11" borderId="1" xfId="0" applyNumberFormat="1" applyFill="1" applyBorder="1" applyAlignment="1">
      <alignment horizontal="right" indent="2"/>
    </xf>
    <xf numFmtId="4" fontId="1" fillId="11" borderId="1" xfId="7" applyNumberFormat="1" applyFill="1" applyBorder="1" applyAlignment="1">
      <alignment horizontal="right" vertical="center" indent="2"/>
    </xf>
    <xf numFmtId="4" fontId="0" fillId="11" borderId="8" xfId="0" applyNumberFormat="1" applyFill="1" applyBorder="1" applyAlignment="1">
      <alignment horizontal="right" indent="2"/>
    </xf>
    <xf numFmtId="0" fontId="28" fillId="11" borderId="2" xfId="0" applyFont="1" applyFill="1" applyBorder="1" applyAlignment="1">
      <alignment horizontal="left"/>
    </xf>
    <xf numFmtId="0" fontId="39" fillId="11" borderId="1" xfId="0" applyFont="1" applyFill="1" applyBorder="1" applyAlignment="1">
      <alignment horizontal="right"/>
    </xf>
    <xf numFmtId="4" fontId="37" fillId="11" borderId="1" xfId="0" applyNumberFormat="1" applyFont="1" applyFill="1" applyBorder="1" applyAlignment="1">
      <alignment horizontal="right" indent="2"/>
    </xf>
    <xf numFmtId="166" fontId="37" fillId="11" borderId="1" xfId="7" applyNumberFormat="1" applyFont="1" applyFill="1" applyBorder="1" applyAlignment="1">
      <alignment horizontal="right" vertical="center" indent="2"/>
    </xf>
    <xf numFmtId="4" fontId="37" fillId="11" borderId="8" xfId="0" applyNumberFormat="1" applyFont="1" applyFill="1" applyBorder="1" applyAlignment="1">
      <alignment horizontal="right" indent="2"/>
    </xf>
    <xf numFmtId="166" fontId="1" fillId="11" borderId="1" xfId="7" applyNumberFormat="1" applyFill="1" applyBorder="1" applyAlignment="1">
      <alignment horizontal="right" vertical="center" indent="2"/>
    </xf>
    <xf numFmtId="0" fontId="35" fillId="11" borderId="1" xfId="0" applyFont="1" applyFill="1" applyBorder="1" applyAlignment="1">
      <alignment horizontal="left"/>
    </xf>
    <xf numFmtId="0" fontId="0" fillId="11" borderId="0" xfId="0" applyFill="1"/>
    <xf numFmtId="4" fontId="0" fillId="11" borderId="0" xfId="0" applyNumberFormat="1" applyFill="1" applyAlignment="1">
      <alignment horizontal="right" indent="2"/>
    </xf>
    <xf numFmtId="0" fontId="29" fillId="11" borderId="5" xfId="0" applyFont="1" applyFill="1" applyBorder="1" applyAlignment="1">
      <alignment horizontal="center" vertical="center"/>
    </xf>
    <xf numFmtId="0" fontId="40" fillId="11" borderId="3" xfId="0" applyFont="1" applyFill="1" applyBorder="1" applyAlignment="1">
      <alignment vertical="center"/>
    </xf>
    <xf numFmtId="164" fontId="40" fillId="11" borderId="3" xfId="0" applyNumberFormat="1" applyFont="1" applyFill="1" applyBorder="1" applyAlignment="1">
      <alignment horizontal="right" vertical="center" indent="2"/>
    </xf>
    <xf numFmtId="0" fontId="31" fillId="12" borderId="6" xfId="0" applyFont="1" applyFill="1" applyBorder="1" applyAlignment="1">
      <alignment horizontal="center" vertical="center" wrapText="1"/>
    </xf>
    <xf numFmtId="0" fontId="31" fillId="12" borderId="4" xfId="0" applyFont="1" applyFill="1" applyBorder="1" applyAlignment="1">
      <alignment horizontal="center" vertical="center"/>
    </xf>
    <xf numFmtId="166" fontId="31" fillId="12" borderId="4" xfId="0" applyNumberFormat="1" applyFont="1" applyFill="1" applyBorder="1" applyAlignment="1">
      <alignment horizontal="center" vertical="center" wrapText="1"/>
    </xf>
    <xf numFmtId="166" fontId="32" fillId="12" borderId="4" xfId="0" applyNumberFormat="1" applyFont="1" applyFill="1" applyBorder="1" applyAlignment="1">
      <alignment horizontal="center" vertical="center" wrapText="1"/>
    </xf>
    <xf numFmtId="4" fontId="32" fillId="12" borderId="7" xfId="0" applyNumberFormat="1" applyFont="1" applyFill="1" applyBorder="1" applyAlignment="1">
      <alignment horizontal="center" vertical="center" wrapText="1"/>
    </xf>
    <xf numFmtId="168" fontId="6" fillId="0" borderId="1" xfId="0" applyNumberFormat="1" applyFont="1" applyBorder="1" applyAlignment="1">
      <alignment horizontal="right" vertical="center"/>
    </xf>
    <xf numFmtId="4" fontId="43" fillId="2" borderId="1" xfId="0" applyNumberFormat="1" applyFont="1" applyFill="1" applyBorder="1" applyAlignment="1">
      <alignment horizontal="right" vertical="center" wrapText="1" shrinkToFit="1"/>
    </xf>
    <xf numFmtId="4" fontId="43" fillId="0" borderId="1" xfId="0" applyNumberFormat="1" applyFont="1" applyFill="1" applyBorder="1" applyAlignment="1">
      <alignment horizontal="right" vertical="center" wrapText="1" shrinkToFit="1"/>
    </xf>
    <xf numFmtId="14" fontId="44" fillId="0" borderId="1" xfId="8" applyNumberFormat="1" applyFont="1" applyFill="1" applyBorder="1" applyAlignment="1">
      <alignment horizontal="center" vertical="center" wrapText="1"/>
    </xf>
    <xf numFmtId="49" fontId="44" fillId="0" borderId="1" xfId="8" applyNumberFormat="1" applyFont="1" applyFill="1" applyBorder="1" applyAlignment="1">
      <alignment horizontal="center" vertical="center" wrapText="1"/>
    </xf>
    <xf numFmtId="0" fontId="43" fillId="2" borderId="1" xfId="0" applyFont="1" applyFill="1" applyBorder="1" applyAlignment="1">
      <alignment horizontal="left" vertical="center" wrapText="1" shrinkToFit="1"/>
    </xf>
    <xf numFmtId="0" fontId="43" fillId="0" borderId="1" xfId="0" applyFont="1" applyFill="1" applyBorder="1" applyAlignment="1">
      <alignment horizontal="left"/>
    </xf>
    <xf numFmtId="14" fontId="44" fillId="0" borderId="1" xfId="0" applyNumberFormat="1" applyFont="1" applyBorder="1" applyAlignment="1">
      <alignment horizontal="center" vertical="center"/>
    </xf>
    <xf numFmtId="14" fontId="45"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43" fillId="0" borderId="1" xfId="0" applyFont="1" applyFill="1" applyBorder="1" applyAlignment="1">
      <alignment horizontal="left" vertical="center" wrapText="1" shrinkToFit="1"/>
    </xf>
    <xf numFmtId="0" fontId="43" fillId="0" borderId="1" xfId="0" applyFont="1" applyFill="1" applyBorder="1" applyAlignment="1">
      <alignment horizontal="left" vertical="center" wrapText="1"/>
    </xf>
    <xf numFmtId="0" fontId="7" fillId="0" borderId="1" xfId="0" applyFont="1" applyBorder="1" applyAlignment="1">
      <alignment horizontal="right" vertical="center"/>
    </xf>
    <xf numFmtId="0" fontId="7" fillId="0" borderId="1" xfId="0" applyFont="1" applyBorder="1" applyAlignment="1">
      <alignment vertical="center"/>
    </xf>
    <xf numFmtId="169" fontId="7" fillId="0" borderId="1" xfId="1"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right" vertical="center" wrapText="1"/>
    </xf>
    <xf numFmtId="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0" fontId="7" fillId="0" borderId="1" xfId="1" applyFont="1" applyFill="1" applyBorder="1" applyAlignment="1">
      <alignment vertical="center" wrapText="1"/>
    </xf>
    <xf numFmtId="0" fontId="7" fillId="0" borderId="1" xfId="1" applyFont="1" applyFill="1" applyBorder="1" applyAlignment="1">
      <alignment horizontal="right" vertical="center" wrapText="1"/>
    </xf>
    <xf numFmtId="0" fontId="7" fillId="0" borderId="1" xfId="0" applyFont="1" applyBorder="1" applyAlignment="1">
      <alignment horizontal="left" vertical="center"/>
    </xf>
    <xf numFmtId="169" fontId="7" fillId="0" borderId="1" xfId="0" applyNumberFormat="1" applyFont="1" applyBorder="1" applyAlignment="1">
      <alignment horizontal="right" vertical="center"/>
    </xf>
    <xf numFmtId="0" fontId="7" fillId="0" borderId="1" xfId="0" applyFont="1" applyFill="1" applyBorder="1"/>
    <xf numFmtId="3" fontId="7" fillId="0" borderId="1" xfId="1" applyNumberFormat="1" applyFont="1" applyFill="1" applyBorder="1" applyAlignment="1">
      <alignment horizontal="right" vertical="center" wrapText="1"/>
    </xf>
    <xf numFmtId="0" fontId="10" fillId="0" borderId="1" xfId="0" applyFont="1" applyBorder="1" applyAlignment="1">
      <alignment vertical="center"/>
    </xf>
    <xf numFmtId="0" fontId="6" fillId="0" borderId="1" xfId="0" applyFont="1" applyBorder="1" applyAlignment="1">
      <alignment horizontal="right" vertical="center"/>
    </xf>
    <xf numFmtId="169" fontId="6" fillId="0" borderId="1" xfId="1" applyNumberFormat="1" applyFont="1" applyFill="1" applyBorder="1" applyAlignment="1">
      <alignment horizontal="right" vertical="center" wrapText="1"/>
    </xf>
    <xf numFmtId="0" fontId="6" fillId="0" borderId="1" xfId="0" applyFont="1" applyBorder="1" applyAlignment="1">
      <alignment vertical="center" wrapText="1"/>
    </xf>
    <xf numFmtId="0" fontId="46" fillId="0" borderId="1" xfId="0" applyFont="1" applyBorder="1" applyAlignment="1">
      <alignment horizontal="center" vertical="center"/>
    </xf>
    <xf numFmtId="0" fontId="47" fillId="0" borderId="1" xfId="0" applyFont="1" applyBorder="1" applyAlignment="1">
      <alignment horizontal="center" vertical="center" wrapText="1"/>
    </xf>
    <xf numFmtId="0" fontId="47" fillId="0" borderId="1" xfId="1" applyFont="1" applyFill="1" applyBorder="1" applyAlignment="1">
      <alignment horizontal="center" vertical="center" wrapText="1"/>
    </xf>
    <xf numFmtId="1" fontId="48" fillId="7" borderId="1" xfId="0" applyNumberFormat="1" applyFont="1" applyFill="1" applyBorder="1" applyAlignment="1">
      <alignment horizontal="center" vertical="center"/>
    </xf>
    <xf numFmtId="0" fontId="48" fillId="7"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1" fontId="48" fillId="0" borderId="1" xfId="0" applyNumberFormat="1" applyFont="1" applyFill="1" applyBorder="1" applyAlignment="1">
      <alignment horizontal="center" vertical="center"/>
    </xf>
    <xf numFmtId="0" fontId="48" fillId="0" borderId="1" xfId="0" applyFont="1" applyFill="1" applyBorder="1" applyAlignment="1">
      <alignment horizontal="center" vertical="center" wrapText="1"/>
    </xf>
    <xf numFmtId="0" fontId="47" fillId="0" borderId="1" xfId="0" applyFont="1" applyFill="1" applyBorder="1" applyAlignment="1">
      <alignment vertical="center"/>
    </xf>
    <xf numFmtId="0" fontId="47" fillId="0" borderId="1" xfId="0" applyFont="1" applyFill="1" applyBorder="1" applyAlignment="1">
      <alignment vertical="center" wrapText="1"/>
    </xf>
    <xf numFmtId="0" fontId="47" fillId="0" borderId="1" xfId="0" applyFont="1" applyBorder="1" applyAlignment="1">
      <alignment vertical="center"/>
    </xf>
    <xf numFmtId="0" fontId="49" fillId="0" borderId="1" xfId="0" applyFont="1" applyFill="1" applyBorder="1" applyAlignment="1">
      <alignment vertical="center"/>
    </xf>
    <xf numFmtId="0" fontId="49" fillId="0" borderId="1" xfId="0" applyFont="1" applyFill="1" applyBorder="1" applyAlignment="1">
      <alignment horizontal="center" vertical="center"/>
    </xf>
    <xf numFmtId="0" fontId="49" fillId="0" borderId="1" xfId="0" applyFont="1" applyBorder="1" applyAlignment="1">
      <alignment vertical="center"/>
    </xf>
    <xf numFmtId="0" fontId="49" fillId="0" borderId="1" xfId="0" applyFont="1" applyBorder="1" applyAlignment="1">
      <alignment horizontal="center" vertical="center"/>
    </xf>
    <xf numFmtId="0" fontId="7" fillId="0" borderId="1" xfId="1" applyFont="1" applyFill="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0" fontId="14" fillId="2" borderId="1" xfId="0" applyFont="1" applyFill="1" applyBorder="1" applyAlignment="1">
      <alignment horizontal="left" vertical="center" wrapText="1"/>
    </xf>
    <xf numFmtId="14" fontId="14" fillId="0" borderId="1" xfId="0" applyNumberFormat="1" applyFont="1" applyBorder="1" applyAlignment="1">
      <alignment horizontal="center" vertical="center"/>
    </xf>
    <xf numFmtId="14" fontId="14" fillId="0" borderId="1" xfId="0" applyNumberFormat="1" applyFont="1" applyFill="1" applyBorder="1" applyAlignment="1">
      <alignment horizontal="center" vertical="center"/>
    </xf>
    <xf numFmtId="49" fontId="14" fillId="2" borderId="1" xfId="0" applyNumberFormat="1" applyFont="1" applyFill="1" applyBorder="1" applyAlignment="1">
      <alignment horizontal="left" wrapText="1"/>
    </xf>
    <xf numFmtId="0" fontId="7" fillId="0" borderId="1" xfId="0" applyFont="1" applyBorder="1" applyAlignment="1">
      <alignment horizontal="left" vertical="center" wrapText="1"/>
    </xf>
    <xf numFmtId="0" fontId="41" fillId="2" borderId="1" xfId="0" applyFont="1" applyFill="1" applyBorder="1" applyAlignment="1">
      <alignment horizontal="center" vertical="center"/>
    </xf>
    <xf numFmtId="0" fontId="6" fillId="0" borderId="1" xfId="0" applyFont="1" applyBorder="1"/>
    <xf numFmtId="1" fontId="44" fillId="2" borderId="1" xfId="0" applyNumberFormat="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xf numFmtId="14" fontId="50" fillId="0" borderId="1" xfId="1" applyNumberFormat="1" applyFont="1" applyFill="1" applyBorder="1" applyAlignment="1">
      <alignment horizontal="center" vertical="center" wrapText="1"/>
    </xf>
    <xf numFmtId="0" fontId="54" fillId="0" borderId="1" xfId="0" applyFont="1" applyBorder="1" applyAlignment="1">
      <alignment wrapText="1"/>
    </xf>
    <xf numFmtId="0" fontId="51" fillId="0" borderId="1" xfId="0" applyFont="1" applyBorder="1" applyAlignment="1">
      <alignment wrapText="1"/>
    </xf>
    <xf numFmtId="0" fontId="4"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6" fillId="0" borderId="1" xfId="1" applyFont="1" applyFill="1" applyBorder="1" applyAlignment="1">
      <alignment horizontal="left"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Border="1" applyAlignment="1">
      <alignment horizontal="left"/>
    </xf>
    <xf numFmtId="0" fontId="6" fillId="0" borderId="1" xfId="0" applyFont="1" applyFill="1" applyBorder="1" applyAlignment="1">
      <alignment horizontal="left"/>
    </xf>
    <xf numFmtId="0" fontId="6" fillId="0" borderId="1" xfId="0" applyFont="1" applyFill="1" applyBorder="1" applyAlignment="1">
      <alignment horizontal="left" wrapText="1"/>
    </xf>
    <xf numFmtId="172" fontId="6" fillId="0" borderId="1" xfId="1" applyNumberFormat="1" applyFont="1" applyFill="1" applyBorder="1" applyAlignment="1">
      <alignment horizontal="right" vertical="center" wrapText="1"/>
    </xf>
    <xf numFmtId="170" fontId="6" fillId="0" borderId="1" xfId="1" applyNumberFormat="1" applyFont="1" applyFill="1" applyBorder="1" applyAlignment="1">
      <alignment horizontal="center" vertical="center" wrapText="1"/>
    </xf>
    <xf numFmtId="0" fontId="6" fillId="0" borderId="1" xfId="0" applyFont="1" applyBorder="1" applyAlignment="1">
      <alignment horizont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170" fontId="6" fillId="0" borderId="1" xfId="0" applyNumberFormat="1" applyFont="1" applyBorder="1" applyAlignment="1">
      <alignment horizontal="center" vertical="center"/>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1" fontId="7" fillId="2" borderId="1" xfId="0" applyNumberFormat="1" applyFont="1" applyFill="1" applyBorder="1" applyAlignment="1">
      <alignment horizontal="center" vertical="center"/>
    </xf>
    <xf numFmtId="0" fontId="6" fillId="0" borderId="1" xfId="1" applyFont="1" applyBorder="1" applyAlignment="1">
      <alignment vertical="center"/>
    </xf>
    <xf numFmtId="0" fontId="6" fillId="0" borderId="1" xfId="12" applyFont="1" applyBorder="1" applyAlignment="1">
      <alignment vertical="center"/>
    </xf>
    <xf numFmtId="0" fontId="6" fillId="0" borderId="1" xfId="12" applyFont="1" applyBorder="1" applyAlignment="1">
      <alignment horizontal="center" vertical="center"/>
    </xf>
    <xf numFmtId="4" fontId="10" fillId="2" borderId="1" xfId="12" applyNumberFormat="1" applyFont="1" applyFill="1" applyBorder="1" applyAlignment="1">
      <alignment horizontal="right" vertical="center" wrapText="1"/>
    </xf>
    <xf numFmtId="0" fontId="6" fillId="0" borderId="1" xfId="12" applyFont="1" applyBorder="1" applyAlignment="1">
      <alignment vertical="center" wrapText="1"/>
    </xf>
    <xf numFmtId="4" fontId="6" fillId="2" borderId="1" xfId="12" applyNumberFormat="1" applyFont="1" applyFill="1" applyBorder="1" applyAlignment="1">
      <alignment horizontal="right" vertical="center" wrapText="1"/>
    </xf>
    <xf numFmtId="4" fontId="6" fillId="2" borderId="1" xfId="12" applyNumberFormat="1" applyFont="1" applyFill="1" applyBorder="1" applyAlignment="1">
      <alignment horizontal="right" vertical="center"/>
    </xf>
    <xf numFmtId="14" fontId="6" fillId="0" borderId="1" xfId="1" applyNumberFormat="1" applyFont="1" applyFill="1" applyBorder="1" applyAlignment="1">
      <alignment horizontal="center" vertical="center" wrapText="1"/>
    </xf>
    <xf numFmtId="4" fontId="6" fillId="2" borderId="1" xfId="0" applyNumberFormat="1" applyFont="1" applyFill="1" applyBorder="1" applyAlignment="1">
      <alignment horizontal="right"/>
    </xf>
    <xf numFmtId="3" fontId="7" fillId="2" borderId="1" xfId="1" applyNumberFormat="1" applyFont="1" applyFill="1" applyBorder="1" applyAlignment="1">
      <alignment horizontal="right"/>
    </xf>
    <xf numFmtId="0" fontId="6" fillId="0" borderId="1" xfId="0" applyNumberFormat="1" applyFont="1" applyBorder="1" applyAlignment="1" applyProtection="1">
      <alignment horizontal="left" vertical="center" wrapText="1"/>
      <protection locked="0"/>
    </xf>
    <xf numFmtId="0" fontId="7" fillId="2" borderId="1" xfId="1" applyFont="1" applyFill="1" applyBorder="1" applyAlignment="1">
      <alignment horizontal="left" vertical="center" wrapText="1"/>
    </xf>
    <xf numFmtId="0" fontId="7" fillId="2" borderId="1" xfId="1" applyFont="1" applyFill="1" applyBorder="1" applyAlignment="1">
      <alignment horizontal="center" vertical="center" wrapText="1"/>
    </xf>
    <xf numFmtId="0" fontId="41" fillId="0" borderId="1" xfId="0" applyFont="1" applyBorder="1" applyAlignment="1">
      <alignment horizontal="center" vertical="center"/>
    </xf>
    <xf numFmtId="0" fontId="7" fillId="0" borderId="1" xfId="0" applyFont="1" applyBorder="1" applyAlignment="1">
      <alignment horizontal="center" vertical="center" wrapText="1"/>
    </xf>
    <xf numFmtId="14" fontId="7" fillId="0" borderId="1" xfId="1" applyNumberFormat="1"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0" fontId="57" fillId="0" borderId="1" xfId="12" applyFont="1" applyBorder="1" applyAlignment="1">
      <alignment vertical="center" wrapText="1"/>
    </xf>
    <xf numFmtId="0" fontId="57" fillId="0" borderId="1" xfId="12" applyFont="1" applyBorder="1" applyAlignment="1">
      <alignment vertical="center"/>
    </xf>
    <xf numFmtId="49" fontId="7" fillId="0" borderId="1" xfId="0" applyNumberFormat="1" applyFont="1" applyBorder="1" applyAlignment="1">
      <alignment horizontal="center" vertical="center"/>
    </xf>
    <xf numFmtId="14" fontId="7"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right" vertical="center" wrapText="1"/>
    </xf>
    <xf numFmtId="4" fontId="7" fillId="2" borderId="1" xfId="1" applyNumberFormat="1" applyFont="1" applyFill="1" applyBorder="1" applyAlignment="1">
      <alignment horizontal="right" vertical="center" wrapText="1"/>
    </xf>
    <xf numFmtId="0" fontId="7" fillId="0" borderId="1" xfId="0" applyNumberFormat="1" applyFont="1" applyFill="1" applyBorder="1" applyAlignment="1">
      <alignment horizontal="left" vertical="center" wrapText="1"/>
    </xf>
    <xf numFmtId="0" fontId="6" fillId="0" borderId="1" xfId="2" applyNumberFormat="1" applyFont="1" applyFill="1" applyBorder="1" applyAlignment="1">
      <alignment horizontal="left" vertical="center" wrapText="1"/>
    </xf>
    <xf numFmtId="165" fontId="6" fillId="0" borderId="1" xfId="2" applyFont="1" applyFill="1" applyBorder="1"/>
    <xf numFmtId="3" fontId="7" fillId="2" borderId="1" xfId="4" applyNumberFormat="1" applyFont="1" applyFill="1" applyBorder="1"/>
    <xf numFmtId="0" fontId="6" fillId="2" borderId="1" xfId="1" applyFont="1" applyFill="1" applyBorder="1" applyAlignment="1">
      <alignment horizontal="center" vertical="center" wrapText="1"/>
    </xf>
    <xf numFmtId="1" fontId="7" fillId="2" borderId="1" xfId="0" quotePrefix="1" applyNumberFormat="1" applyFont="1" applyFill="1" applyBorder="1" applyAlignment="1" applyProtection="1">
      <alignment horizontal="center" vertical="center" wrapText="1"/>
    </xf>
    <xf numFmtId="0" fontId="7" fillId="2" borderId="1" xfId="1" applyFont="1" applyFill="1" applyBorder="1" applyAlignment="1">
      <alignment vertical="center" wrapText="1"/>
    </xf>
    <xf numFmtId="14" fontId="7"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vertical="center" wrapText="1"/>
      <protection locked="0"/>
    </xf>
    <xf numFmtId="14" fontId="34" fillId="2"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lignment horizontal="left" vertical="center"/>
    </xf>
    <xf numFmtId="0" fontId="7" fillId="7" borderId="1" xfId="0" applyFont="1" applyFill="1" applyBorder="1" applyAlignment="1">
      <alignment horizontal="center" vertical="center" wrapText="1"/>
    </xf>
    <xf numFmtId="1" fontId="7" fillId="7"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4" fillId="0" borderId="1" xfId="0" applyFont="1" applyBorder="1" applyAlignment="1">
      <alignment vertical="center" wrapText="1"/>
    </xf>
    <xf numFmtId="49" fontId="6" fillId="0" borderId="1" xfId="0" applyNumberFormat="1" applyFont="1" applyBorder="1" applyAlignment="1">
      <alignment horizontal="center" vertical="center" wrapText="1"/>
    </xf>
    <xf numFmtId="0" fontId="0" fillId="0" borderId="0" xfId="0" applyFont="1" applyBorder="1"/>
    <xf numFmtId="0" fontId="0" fillId="0" borderId="0" xfId="0" applyFont="1" applyBorder="1" applyProtection="1">
      <protection locked="0"/>
    </xf>
    <xf numFmtId="0" fontId="0" fillId="0" borderId="0" xfId="0" applyFont="1" applyBorder="1" applyAlignment="1">
      <alignment wrapText="1"/>
    </xf>
    <xf numFmtId="0" fontId="20" fillId="0" borderId="0" xfId="0" applyFont="1" applyBorder="1"/>
    <xf numFmtId="165" fontId="6" fillId="0" borderId="1" xfId="2" applyFont="1" applyFill="1" applyBorder="1" applyAlignment="1">
      <alignment horizontal="left" vertical="center" wrapText="1"/>
    </xf>
    <xf numFmtId="0" fontId="6" fillId="0" borderId="1" xfId="0" applyFont="1" applyBorder="1" applyAlignment="1" applyProtection="1">
      <alignment horizontal="center" vertical="center" wrapText="1"/>
      <protection locked="0"/>
    </xf>
    <xf numFmtId="4" fontId="14" fillId="0" borderId="1" xfId="0" applyNumberFormat="1" applyFont="1" applyBorder="1" applyAlignment="1">
      <alignment horizontal="center" vertical="center"/>
    </xf>
    <xf numFmtId="0" fontId="15" fillId="0" borderId="1" xfId="0" applyFont="1" applyBorder="1" applyAlignment="1">
      <alignment horizontal="center" vertical="center"/>
    </xf>
    <xf numFmtId="0" fontId="9" fillId="0" borderId="1" xfId="0" applyFont="1" applyFill="1" applyBorder="1" applyAlignment="1">
      <alignment horizontal="center" vertical="center"/>
    </xf>
    <xf numFmtId="0" fontId="6" fillId="0" borderId="1" xfId="12" applyFont="1" applyBorder="1" applyAlignment="1">
      <alignment horizontal="justify" vertical="center"/>
    </xf>
    <xf numFmtId="3" fontId="10" fillId="14" borderId="1" xfId="12" applyNumberFormat="1" applyFont="1" applyFill="1" applyBorder="1" applyAlignment="1">
      <alignment horizontal="right" vertical="center" wrapText="1"/>
    </xf>
    <xf numFmtId="9" fontId="6" fillId="0" borderId="1" xfId="0" applyNumberFormat="1" applyFont="1" applyBorder="1" applyAlignment="1">
      <alignment horizontal="center" vertical="center"/>
    </xf>
    <xf numFmtId="4" fontId="21" fillId="0" borderId="1" xfId="0" applyNumberFormat="1" applyFont="1" applyBorder="1" applyAlignment="1">
      <alignment horizontal="center" vertical="center"/>
    </xf>
    <xf numFmtId="0" fontId="52" fillId="0" borderId="1" xfId="1" applyFont="1" applyFill="1" applyBorder="1" applyAlignment="1">
      <alignment horizontal="left" vertical="center" wrapText="1"/>
    </xf>
    <xf numFmtId="3" fontId="19" fillId="0" borderId="1" xfId="0" applyNumberFormat="1" applyFont="1" applyFill="1" applyBorder="1" applyAlignment="1">
      <alignment horizontal="center" vertical="center"/>
    </xf>
    <xf numFmtId="0" fontId="41" fillId="13" borderId="1" xfId="0" applyFont="1" applyFill="1" applyBorder="1" applyAlignment="1">
      <alignment horizontal="center" vertical="center"/>
    </xf>
    <xf numFmtId="0" fontId="51" fillId="13" borderId="1" xfId="0" applyFont="1" applyFill="1" applyBorder="1" applyAlignment="1">
      <alignment wrapText="1"/>
    </xf>
    <xf numFmtId="0" fontId="52" fillId="13" borderId="1" xfId="0" applyFont="1" applyFill="1" applyBorder="1" applyAlignment="1">
      <alignment horizontal="center" vertical="center" wrapText="1"/>
    </xf>
    <xf numFmtId="1" fontId="7" fillId="13" borderId="1" xfId="0" applyNumberFormat="1" applyFont="1" applyFill="1" applyBorder="1" applyAlignment="1">
      <alignment horizontal="center" vertical="center"/>
    </xf>
    <xf numFmtId="0" fontId="53" fillId="13" borderId="1" xfId="0" applyFont="1" applyFill="1" applyBorder="1" applyAlignment="1">
      <alignment horizontal="center" vertical="center" wrapText="1"/>
    </xf>
    <xf numFmtId="0" fontId="41" fillId="15" borderId="1" xfId="0" applyFont="1" applyFill="1" applyBorder="1" applyAlignment="1">
      <alignment horizontal="center" vertical="center"/>
    </xf>
    <xf numFmtId="0" fontId="51" fillId="15" borderId="1" xfId="0" applyFont="1" applyFill="1" applyBorder="1" applyAlignment="1">
      <alignment wrapText="1"/>
    </xf>
    <xf numFmtId="0" fontId="52" fillId="15" borderId="1" xfId="0" applyFont="1" applyFill="1" applyBorder="1" applyAlignment="1">
      <alignment horizontal="center" vertical="center" wrapText="1"/>
    </xf>
    <xf numFmtId="1" fontId="7" fillId="15" borderId="1" xfId="0" applyNumberFormat="1" applyFont="1" applyFill="1" applyBorder="1" applyAlignment="1">
      <alignment horizontal="center" vertical="center"/>
    </xf>
    <xf numFmtId="0" fontId="19" fillId="15" borderId="1" xfId="0" applyFont="1" applyFill="1" applyBorder="1" applyAlignment="1">
      <alignment horizontal="center" vertical="center" wrapText="1"/>
    </xf>
    <xf numFmtId="0" fontId="51" fillId="2" borderId="1" xfId="0" applyFont="1" applyFill="1" applyBorder="1" applyAlignment="1">
      <alignment wrapText="1"/>
    </xf>
    <xf numFmtId="0" fontId="52" fillId="2" borderId="1"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4" fillId="0" borderId="1" xfId="1" applyFont="1" applyFill="1" applyBorder="1" applyAlignment="1">
      <alignment horizontal="left" vertical="center" wrapText="1"/>
    </xf>
    <xf numFmtId="3" fontId="44" fillId="2" borderId="1" xfId="0" applyNumberFormat="1" applyFont="1" applyFill="1" applyBorder="1" applyAlignment="1">
      <alignment horizontal="left" vertical="center" wrapText="1"/>
    </xf>
    <xf numFmtId="0" fontId="44" fillId="2" borderId="1" xfId="0" applyFont="1" applyFill="1" applyBorder="1" applyAlignment="1">
      <alignment horizontal="center" vertical="center" wrapText="1"/>
    </xf>
    <xf numFmtId="0" fontId="58" fillId="0" borderId="1" xfId="0" applyFont="1" applyBorder="1" applyAlignment="1">
      <alignment horizontal="center" vertical="center" wrapText="1"/>
    </xf>
    <xf numFmtId="0" fontId="59" fillId="0" borderId="1" xfId="0" applyNumberFormat="1" applyFont="1" applyFill="1" applyBorder="1" applyAlignment="1">
      <alignment horizontal="center" vertical="center" wrapText="1"/>
    </xf>
    <xf numFmtId="0" fontId="59" fillId="0" borderId="1" xfId="0" applyFont="1" applyBorder="1" applyAlignment="1">
      <alignment horizontal="center" vertical="center" wrapText="1"/>
    </xf>
    <xf numFmtId="4" fontId="59" fillId="0" borderId="1" xfId="0" applyNumberFormat="1" applyFont="1" applyBorder="1" applyAlignment="1">
      <alignment horizontal="center" vertical="center" wrapText="1"/>
    </xf>
    <xf numFmtId="164" fontId="0" fillId="0" borderId="0" xfId="0" applyNumberFormat="1"/>
    <xf numFmtId="4" fontId="0" fillId="0" borderId="0" xfId="0" applyNumberFormat="1"/>
    <xf numFmtId="4" fontId="6" fillId="0" borderId="1" xfId="1" applyNumberFormat="1" applyFont="1" applyFill="1" applyBorder="1" applyAlignment="1">
      <alignment horizontal="right" vertical="center" wrapText="1"/>
    </xf>
    <xf numFmtId="0" fontId="0" fillId="0" borderId="1" xfId="0" applyBorder="1" applyAlignment="1">
      <alignment vertical="center"/>
    </xf>
    <xf numFmtId="4" fontId="0" fillId="0" borderId="1" xfId="0" applyNumberFormat="1" applyBorder="1" applyAlignment="1">
      <alignment horizontal="right" vertical="center"/>
    </xf>
    <xf numFmtId="0" fontId="60" fillId="0" borderId="1" xfId="0" applyFont="1" applyBorder="1" applyAlignment="1">
      <alignment horizontal="center" vertical="center"/>
    </xf>
    <xf numFmtId="0" fontId="62" fillId="0" borderId="1" xfId="0" applyFont="1" applyBorder="1" applyAlignment="1">
      <alignment horizontal="center" vertical="center"/>
    </xf>
    <xf numFmtId="4" fontId="60" fillId="0" borderId="1" xfId="0" applyNumberFormat="1" applyFont="1" applyBorder="1" applyAlignment="1">
      <alignment vertical="center"/>
    </xf>
    <xf numFmtId="0" fontId="63" fillId="0" borderId="9" xfId="14" applyFont="1" applyFill="1" applyBorder="1" applyAlignment="1">
      <alignment vertical="center" wrapText="1"/>
    </xf>
    <xf numFmtId="0" fontId="63" fillId="0" borderId="0" xfId="14" applyFont="1" applyFill="1" applyBorder="1" applyAlignment="1">
      <alignment vertical="center" wrapText="1"/>
    </xf>
    <xf numFmtId="0" fontId="63" fillId="0" borderId="0" xfId="14" applyFont="1" applyFill="1" applyAlignment="1">
      <alignment vertical="center" wrapText="1"/>
    </xf>
    <xf numFmtId="0" fontId="63" fillId="0" borderId="0" xfId="14" applyFont="1" applyAlignment="1">
      <alignment vertical="center" wrapText="1"/>
    </xf>
    <xf numFmtId="0" fontId="64" fillId="0" borderId="0" xfId="14" applyFont="1" applyFill="1" applyAlignment="1">
      <alignment vertical="center" wrapText="1"/>
    </xf>
    <xf numFmtId="0" fontId="65" fillId="0" borderId="9" xfId="8" applyFont="1" applyFill="1" applyBorder="1" applyAlignment="1">
      <alignment vertical="center" wrapText="1"/>
    </xf>
    <xf numFmtId="0" fontId="65" fillId="0" borderId="0" xfId="8" applyFont="1" applyFill="1" applyAlignment="1">
      <alignment vertical="center" wrapText="1"/>
    </xf>
    <xf numFmtId="0" fontId="65" fillId="0" borderId="0" xfId="8" applyFont="1" applyAlignment="1">
      <alignment vertical="center" wrapText="1"/>
    </xf>
    <xf numFmtId="0" fontId="7" fillId="2" borderId="1" xfId="14" applyFont="1" applyFill="1" applyBorder="1" applyAlignment="1">
      <alignment horizontal="left" vertical="center" wrapText="1"/>
    </xf>
    <xf numFmtId="14" fontId="7" fillId="2" borderId="1" xfId="14" applyNumberFormat="1" applyFont="1" applyFill="1" applyBorder="1" applyAlignment="1">
      <alignment horizontal="center" vertical="center" wrapText="1"/>
    </xf>
    <xf numFmtId="49" fontId="7" fillId="2" borderId="1" xfId="14" applyNumberFormat="1" applyFont="1" applyFill="1" applyBorder="1" applyAlignment="1">
      <alignment horizontal="center" vertical="center" wrapText="1"/>
    </xf>
    <xf numFmtId="173" fontId="7" fillId="2" borderId="1" xfId="14" applyNumberFormat="1" applyFont="1" applyFill="1" applyBorder="1" applyAlignment="1">
      <alignment horizontal="right" vertical="center"/>
    </xf>
    <xf numFmtId="173" fontId="7" fillId="2" borderId="1" xfId="14" applyNumberFormat="1" applyFont="1" applyFill="1" applyBorder="1" applyAlignment="1">
      <alignment horizontal="right" vertical="center" wrapText="1"/>
    </xf>
    <xf numFmtId="40" fontId="7" fillId="2" borderId="1" xfId="14" applyNumberFormat="1" applyFont="1" applyFill="1" applyBorder="1" applyAlignment="1">
      <alignment horizontal="right" vertical="center" wrapText="1"/>
    </xf>
    <xf numFmtId="0" fontId="7" fillId="2" borderId="1" xfId="14" applyNumberFormat="1" applyFont="1" applyFill="1" applyBorder="1" applyAlignment="1">
      <alignment horizontal="center" vertical="center" wrapText="1"/>
    </xf>
    <xf numFmtId="0" fontId="7" fillId="0" borderId="1" xfId="14" applyFont="1" applyFill="1" applyBorder="1" applyAlignment="1">
      <alignment horizontal="left" vertical="center" wrapText="1"/>
    </xf>
    <xf numFmtId="1" fontId="7" fillId="0" borderId="1" xfId="14" applyNumberFormat="1" applyFont="1" applyFill="1" applyBorder="1" applyAlignment="1">
      <alignment horizontal="center" vertical="center" wrapText="1"/>
    </xf>
    <xf numFmtId="49" fontId="7" fillId="0" borderId="1" xfId="14" applyNumberFormat="1" applyFont="1" applyFill="1" applyBorder="1" applyAlignment="1">
      <alignment horizontal="center" vertical="center" wrapText="1"/>
    </xf>
    <xf numFmtId="174" fontId="7" fillId="0" borderId="1" xfId="14" applyNumberFormat="1" applyFont="1" applyBorder="1" applyAlignment="1">
      <alignment horizontal="right" vertical="center" wrapText="1"/>
    </xf>
    <xf numFmtId="0" fontId="7" fillId="0" borderId="1" xfId="14" applyFont="1" applyBorder="1" applyAlignment="1">
      <alignment horizontal="center" vertical="center" wrapText="1"/>
    </xf>
    <xf numFmtId="4" fontId="7" fillId="0" borderId="1" xfId="14" applyNumberFormat="1" applyFont="1" applyBorder="1" applyAlignment="1">
      <alignment horizontal="right" vertical="center" wrapText="1"/>
    </xf>
    <xf numFmtId="0" fontId="7" fillId="0" borderId="1" xfId="8" applyFont="1" applyFill="1" applyBorder="1" applyAlignment="1">
      <alignment horizontal="left" vertical="center" wrapText="1"/>
    </xf>
    <xf numFmtId="0" fontId="7" fillId="0" borderId="1" xfId="8" applyFont="1" applyBorder="1" applyAlignment="1">
      <alignment horizontal="center" vertical="center" wrapText="1"/>
    </xf>
    <xf numFmtId="169" fontId="7" fillId="0" borderId="1" xfId="8" applyNumberFormat="1" applyFont="1" applyBorder="1" applyAlignment="1">
      <alignment horizontal="right" vertical="center" wrapText="1"/>
    </xf>
    <xf numFmtId="169" fontId="7" fillId="0" borderId="1" xfId="14" applyNumberFormat="1" applyFont="1" applyBorder="1" applyAlignment="1">
      <alignment horizontal="right" vertical="center" wrapText="1"/>
    </xf>
    <xf numFmtId="173" fontId="44" fillId="0" borderId="1" xfId="8" applyNumberFormat="1" applyFont="1" applyBorder="1" applyAlignment="1">
      <alignment horizontal="right" vertical="center" wrapText="1"/>
    </xf>
    <xf numFmtId="3" fontId="13" fillId="2" borderId="1" xfId="0" applyNumberFormat="1" applyFont="1" applyFill="1" applyBorder="1" applyAlignment="1">
      <alignment horizontal="center" vertical="center"/>
    </xf>
    <xf numFmtId="3"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 fontId="59" fillId="0" borderId="1" xfId="0" applyNumberFormat="1" applyFont="1" applyBorder="1" applyAlignment="1">
      <alignment horizontal="right" vertical="center" wrapText="1"/>
    </xf>
    <xf numFmtId="4" fontId="6" fillId="2" borderId="1" xfId="0" applyNumberFormat="1" applyFont="1" applyFill="1" applyBorder="1" applyAlignment="1">
      <alignment horizontal="right" vertical="center" wrapText="1"/>
    </xf>
    <xf numFmtId="4" fontId="22" fillId="0" borderId="1" xfId="1" applyNumberFormat="1" applyFont="1" applyFill="1" applyBorder="1" applyAlignment="1">
      <alignment horizontal="right" vertical="center" wrapText="1"/>
    </xf>
    <xf numFmtId="4" fontId="17" fillId="0" borderId="1" xfId="1" applyNumberFormat="1" applyFont="1" applyFill="1" applyBorder="1" applyAlignment="1">
      <alignment horizontal="right" vertical="center" wrapText="1"/>
    </xf>
    <xf numFmtId="4" fontId="19" fillId="0" borderId="1" xfId="1" applyNumberFormat="1" applyFont="1" applyFill="1" applyBorder="1" applyAlignment="1">
      <alignment horizontal="right" vertical="center" wrapText="1"/>
    </xf>
    <xf numFmtId="4" fontId="18" fillId="0" borderId="1" xfId="1"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wrapText="1"/>
    </xf>
    <xf numFmtId="4" fontId="6" fillId="0" borderId="1" xfId="2" applyNumberFormat="1" applyFont="1" applyFill="1" applyBorder="1" applyAlignment="1">
      <alignment horizontal="right" vertical="center"/>
    </xf>
    <xf numFmtId="4" fontId="6" fillId="2" borderId="1" xfId="0" applyNumberFormat="1" applyFont="1" applyFill="1" applyBorder="1" applyAlignment="1">
      <alignment horizontal="right" vertical="center"/>
    </xf>
    <xf numFmtId="4" fontId="7" fillId="2" borderId="1" xfId="0" applyNumberFormat="1" applyFont="1" applyFill="1" applyBorder="1" applyAlignment="1">
      <alignment horizontal="right" vertical="center" wrapText="1"/>
    </xf>
    <xf numFmtId="4" fontId="7" fillId="2" borderId="1" xfId="0" applyNumberFormat="1" applyFont="1" applyFill="1" applyBorder="1" applyAlignment="1" applyProtection="1">
      <alignment horizontal="right" vertical="center" wrapText="1"/>
      <protection locked="0"/>
    </xf>
    <xf numFmtId="4" fontId="7" fillId="2" borderId="1" xfId="1" applyNumberFormat="1" applyFont="1" applyFill="1" applyBorder="1" applyAlignment="1">
      <alignment horizontal="right" vertical="center"/>
    </xf>
    <xf numFmtId="4" fontId="6" fillId="2" borderId="1" xfId="1" applyNumberFormat="1" applyFont="1" applyFill="1" applyBorder="1" applyAlignment="1">
      <alignment horizontal="right" vertical="center" wrapText="1"/>
    </xf>
    <xf numFmtId="4" fontId="47" fillId="0" borderId="1" xfId="0" applyNumberFormat="1" applyFont="1" applyBorder="1" applyAlignment="1">
      <alignment horizontal="right" vertical="center"/>
    </xf>
    <xf numFmtId="4" fontId="47" fillId="0" borderId="1" xfId="0" applyNumberFormat="1" applyFont="1" applyFill="1" applyBorder="1" applyAlignment="1">
      <alignment horizontal="right" vertical="center"/>
    </xf>
    <xf numFmtId="4" fontId="14" fillId="0" borderId="1" xfId="0" applyNumberFormat="1" applyFont="1" applyFill="1" applyBorder="1" applyAlignment="1">
      <alignment horizontal="right"/>
    </xf>
    <xf numFmtId="4" fontId="23" fillId="0" borderId="1" xfId="1" applyNumberFormat="1" applyFont="1" applyFill="1" applyBorder="1" applyAlignment="1">
      <alignment horizontal="right" vertical="center" wrapText="1"/>
    </xf>
    <xf numFmtId="4" fontId="49" fillId="0" borderId="1" xfId="0" applyNumberFormat="1" applyFont="1" applyFill="1" applyBorder="1" applyAlignment="1">
      <alignment horizontal="right" vertical="center"/>
    </xf>
    <xf numFmtId="4" fontId="24" fillId="0" borderId="1" xfId="1" applyNumberFormat="1" applyFont="1" applyFill="1" applyBorder="1" applyAlignment="1">
      <alignment horizontal="right" vertical="center" wrapText="1"/>
    </xf>
    <xf numFmtId="4" fontId="57" fillId="0" borderId="1" xfId="12" applyNumberFormat="1" applyFont="1" applyBorder="1" applyAlignment="1">
      <alignment horizontal="right" vertical="center"/>
    </xf>
    <xf numFmtId="3" fontId="13" fillId="2" borderId="1" xfId="0" applyNumberFormat="1" applyFont="1" applyFill="1" applyBorder="1" applyAlignment="1">
      <alignment horizontal="right" vertical="center"/>
    </xf>
    <xf numFmtId="4" fontId="25" fillId="0" borderId="1" xfId="0" applyNumberFormat="1" applyFont="1" applyBorder="1" applyAlignment="1">
      <alignment horizontal="right" vertical="center"/>
    </xf>
    <xf numFmtId="4" fontId="17" fillId="2" borderId="1" xfId="1" applyNumberFormat="1" applyFont="1" applyFill="1" applyBorder="1" applyAlignment="1">
      <alignment horizontal="right" vertical="center" wrapText="1"/>
    </xf>
    <xf numFmtId="4" fontId="6"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4" fontId="14" fillId="0" borderId="1" xfId="0" applyNumberFormat="1" applyFont="1" applyBorder="1" applyAlignment="1">
      <alignment horizontal="right" vertical="center" wrapText="1"/>
    </xf>
    <xf numFmtId="172" fontId="6" fillId="0" borderId="1" xfId="0" applyNumberFormat="1" applyFont="1" applyBorder="1" applyAlignment="1">
      <alignment horizontal="right" vertical="center"/>
    </xf>
    <xf numFmtId="3" fontId="6" fillId="0" borderId="1" xfId="12" applyNumberFormat="1" applyFont="1" applyBorder="1" applyAlignment="1">
      <alignment horizontal="right" vertical="center"/>
    </xf>
    <xf numFmtId="3" fontId="6" fillId="2" borderId="1" xfId="12" applyNumberFormat="1" applyFont="1" applyFill="1" applyBorder="1" applyAlignment="1">
      <alignment horizontal="right" vertical="center"/>
    </xf>
    <xf numFmtId="4" fontId="6" fillId="0" borderId="1" xfId="1" applyNumberFormat="1" applyFont="1" applyBorder="1" applyAlignment="1">
      <alignment horizontal="right" vertical="center"/>
    </xf>
    <xf numFmtId="4" fontId="6" fillId="2" borderId="1" xfId="1" applyNumberFormat="1" applyFont="1" applyFill="1" applyBorder="1" applyAlignment="1">
      <alignment horizontal="right" vertical="center"/>
    </xf>
    <xf numFmtId="4" fontId="6" fillId="0" borderId="1" xfId="1" applyNumberFormat="1" applyFont="1" applyBorder="1" applyAlignment="1">
      <alignment horizontal="right" vertical="center" wrapText="1"/>
    </xf>
    <xf numFmtId="4" fontId="17" fillId="0" borderId="1" xfId="1" applyNumberFormat="1" applyFont="1" applyFill="1" applyBorder="1" applyAlignment="1">
      <alignment horizontal="right" wrapText="1"/>
    </xf>
    <xf numFmtId="4" fontId="50" fillId="0" borderId="1" xfId="1" applyNumberFormat="1" applyFont="1" applyFill="1" applyBorder="1" applyAlignment="1">
      <alignment horizontal="right" vertical="center" wrapText="1"/>
    </xf>
    <xf numFmtId="4" fontId="55" fillId="0" borderId="1" xfId="1" applyNumberFormat="1" applyFont="1" applyFill="1" applyBorder="1" applyAlignment="1">
      <alignment horizontal="right" vertical="center" wrapText="1"/>
    </xf>
    <xf numFmtId="171" fontId="55" fillId="0" borderId="1" xfId="0" applyNumberFormat="1" applyFont="1" applyBorder="1" applyAlignment="1">
      <alignment horizontal="right"/>
    </xf>
    <xf numFmtId="171" fontId="19" fillId="0" borderId="1" xfId="0" applyNumberFormat="1" applyFont="1" applyBorder="1" applyAlignment="1">
      <alignment horizontal="right"/>
    </xf>
    <xf numFmtId="171" fontId="12" fillId="0" borderId="1" xfId="0" applyNumberFormat="1" applyFont="1" applyBorder="1" applyAlignment="1">
      <alignment horizontal="right"/>
    </xf>
    <xf numFmtId="4" fontId="4" fillId="0" borderId="1" xfId="1" applyNumberFormat="1" applyFont="1" applyFill="1" applyBorder="1" applyAlignment="1">
      <alignment horizontal="right" vertical="center" wrapText="1"/>
    </xf>
    <xf numFmtId="4" fontId="4" fillId="0" borderId="1" xfId="0" applyNumberFormat="1" applyFont="1" applyBorder="1" applyAlignment="1">
      <alignment horizontal="right"/>
    </xf>
    <xf numFmtId="4" fontId="19" fillId="2" borderId="1" xfId="0" applyNumberFormat="1" applyFont="1" applyFill="1" applyBorder="1" applyAlignment="1">
      <alignment horizontal="right" vertical="center"/>
    </xf>
    <xf numFmtId="4" fontId="4" fillId="0" borderId="0" xfId="0" applyNumberFormat="1" applyFont="1" applyBorder="1" applyAlignment="1">
      <alignment horizontal="right" vertical="center"/>
    </xf>
    <xf numFmtId="165" fontId="6" fillId="0" borderId="1" xfId="2" applyFont="1" applyFill="1" applyBorder="1" applyAlignment="1">
      <alignment wrapText="1"/>
    </xf>
    <xf numFmtId="4" fontId="6" fillId="0" borderId="1" xfId="0" applyNumberFormat="1" applyFont="1" applyBorder="1"/>
    <xf numFmtId="0" fontId="6" fillId="2" borderId="1" xfId="0" applyNumberFormat="1" applyFont="1" applyFill="1" applyBorder="1" applyAlignment="1">
      <alignment horizontal="center" vertical="center"/>
    </xf>
    <xf numFmtId="0" fontId="6" fillId="2" borderId="1" xfId="0" applyNumberFormat="1" applyFont="1" applyFill="1" applyBorder="1" applyAlignment="1" applyProtection="1">
      <alignment horizontal="left" vertical="center" wrapText="1"/>
      <protection locked="0"/>
    </xf>
    <xf numFmtId="0" fontId="7" fillId="0" borderId="1" xfId="1" applyNumberFormat="1" applyFont="1" applyFill="1" applyBorder="1" applyAlignment="1">
      <alignment horizontal="center" vertical="center" wrapText="1"/>
    </xf>
    <xf numFmtId="175" fontId="6" fillId="0" borderId="1" xfId="0" applyNumberFormat="1" applyFont="1" applyBorder="1" applyAlignment="1">
      <alignment horizontal="right"/>
    </xf>
    <xf numFmtId="3" fontId="34" fillId="2" borderId="1" xfId="0" applyNumberFormat="1" applyFont="1" applyFill="1" applyBorder="1" applyAlignment="1">
      <alignment horizontal="center" vertical="center"/>
    </xf>
    <xf numFmtId="3" fontId="53" fillId="2" borderId="1" xfId="0" applyNumberFormat="1" applyFont="1" applyFill="1" applyBorder="1" applyAlignment="1">
      <alignment horizontal="center" vertical="center"/>
    </xf>
    <xf numFmtId="3" fontId="34" fillId="2" borderId="1" xfId="0" applyNumberFormat="1" applyFont="1" applyFill="1" applyBorder="1" applyAlignment="1">
      <alignment horizontal="left" vertical="center"/>
    </xf>
    <xf numFmtId="0" fontId="34" fillId="2" borderId="1"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1" fontId="7" fillId="2" borderId="10" xfId="0" applyNumberFormat="1" applyFont="1" applyFill="1" applyBorder="1" applyAlignment="1">
      <alignment horizontal="center" vertical="center"/>
    </xf>
    <xf numFmtId="4" fontId="7" fillId="2" borderId="10" xfId="1" applyNumberFormat="1" applyFont="1" applyFill="1" applyBorder="1" applyAlignment="1">
      <alignment horizontal="right" vertical="center" wrapText="1"/>
    </xf>
    <xf numFmtId="4" fontId="6" fillId="0" borderId="1" xfId="0" applyNumberFormat="1" applyFont="1" applyBorder="1" applyAlignment="1">
      <alignment horizontal="right"/>
    </xf>
    <xf numFmtId="0" fontId="14"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5" fontId="6" fillId="0" borderId="1" xfId="0" applyNumberFormat="1" applyFont="1" applyBorder="1"/>
    <xf numFmtId="0" fontId="6" fillId="0" borderId="1" xfId="0" applyFont="1" applyBorder="1" applyAlignment="1">
      <alignment horizontal="right" vertical="center" wrapText="1"/>
    </xf>
    <xf numFmtId="0" fontId="6" fillId="0" borderId="1" xfId="1" applyFont="1" applyFill="1" applyBorder="1" applyAlignment="1">
      <alignment horizontal="right" vertical="center" wrapText="1"/>
    </xf>
    <xf numFmtId="4" fontId="67" fillId="0" borderId="1" xfId="1" applyNumberFormat="1" applyFont="1" applyFill="1" applyBorder="1" applyAlignment="1">
      <alignment horizontal="right" vertical="center" wrapText="1"/>
    </xf>
    <xf numFmtId="166" fontId="37" fillId="11" borderId="1" xfId="0" applyNumberFormat="1" applyFont="1" applyFill="1" applyBorder="1" applyAlignment="1">
      <alignment horizontal="right" indent="2"/>
    </xf>
    <xf numFmtId="165" fontId="6" fillId="0" borderId="1" xfId="2" applyFont="1" applyFill="1" applyBorder="1" applyAlignment="1">
      <alignment vertical="center" wrapText="1"/>
    </xf>
    <xf numFmtId="0" fontId="7" fillId="0" borderId="1" xfId="2"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3" fontId="19" fillId="0" borderId="1"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12" fillId="0" borderId="1" xfId="0" applyFont="1" applyBorder="1" applyAlignment="1">
      <alignment horizontal="center" vertical="center"/>
    </xf>
    <xf numFmtId="1" fontId="6" fillId="0" borderId="1" xfId="0" applyNumberFormat="1" applyFont="1" applyBorder="1" applyAlignment="1">
      <alignment horizontal="center" vertical="center"/>
    </xf>
    <xf numFmtId="0" fontId="70" fillId="0" borderId="0" xfId="0" applyFont="1"/>
    <xf numFmtId="0" fontId="4" fillId="0" borderId="1" xfId="0" applyFont="1" applyBorder="1" applyAlignment="1">
      <alignment horizontal="center"/>
    </xf>
    <xf numFmtId="4" fontId="10" fillId="14" borderId="1" xfId="12" applyNumberFormat="1" applyFont="1" applyFill="1" applyBorder="1" applyAlignment="1">
      <alignment horizontal="right" vertical="center" wrapText="1"/>
    </xf>
    <xf numFmtId="3" fontId="7" fillId="2"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3" fontId="7"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wrapText="1"/>
    </xf>
    <xf numFmtId="0" fontId="6" fillId="0" borderId="12" xfId="0" applyFont="1" applyBorder="1" applyAlignment="1">
      <alignment wrapText="1"/>
    </xf>
    <xf numFmtId="165" fontId="6" fillId="2" borderId="1" xfId="2"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4" fontId="7" fillId="0" borderId="3" xfId="0" applyNumberFormat="1" applyFont="1" applyFill="1" applyBorder="1" applyAlignment="1">
      <alignment horizontal="right" vertical="center"/>
    </xf>
    <xf numFmtId="0" fontId="6" fillId="16" borderId="1" xfId="0" applyFont="1" applyFill="1" applyBorder="1" applyAlignment="1">
      <alignment wrapText="1"/>
    </xf>
    <xf numFmtId="165" fontId="6" fillId="2" borderId="1" xfId="2" applyFont="1" applyFill="1" applyBorder="1"/>
    <xf numFmtId="165" fontId="6" fillId="2" borderId="1" xfId="2" applyFont="1" applyFill="1" applyBorder="1" applyAlignment="1">
      <alignment wrapText="1"/>
    </xf>
    <xf numFmtId="0" fontId="6" fillId="2" borderId="13" xfId="0" applyFont="1" applyFill="1" applyBorder="1" applyAlignment="1">
      <alignment wrapText="1"/>
    </xf>
    <xf numFmtId="0" fontId="50" fillId="16" borderId="1" xfId="0" applyFont="1" applyFill="1" applyBorder="1" applyAlignment="1">
      <alignment wrapText="1"/>
    </xf>
    <xf numFmtId="0" fontId="50" fillId="2" borderId="1" xfId="0" applyFont="1" applyFill="1" applyBorder="1" applyAlignment="1">
      <alignment wrapText="1"/>
    </xf>
    <xf numFmtId="4" fontId="50" fillId="2" borderId="1" xfId="0" applyNumberFormat="1" applyFont="1" applyFill="1" applyBorder="1"/>
    <xf numFmtId="0" fontId="50" fillId="2" borderId="1" xfId="0" applyFont="1" applyFill="1" applyBorder="1" applyAlignment="1">
      <alignment horizont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170" fontId="6" fillId="2" borderId="1" xfId="0" applyNumberFormat="1" applyFont="1" applyFill="1" applyBorder="1" applyAlignment="1">
      <alignment horizontal="center" vertical="center"/>
    </xf>
    <xf numFmtId="172" fontId="6" fillId="2" borderId="1" xfId="1" applyNumberFormat="1" applyFont="1" applyFill="1" applyBorder="1" applyAlignment="1">
      <alignment horizontal="right" vertical="center" wrapText="1"/>
    </xf>
    <xf numFmtId="0" fontId="6" fillId="16" borderId="1" xfId="0" applyFont="1" applyFill="1" applyBorder="1" applyAlignment="1">
      <alignment vertical="center" wrapText="1"/>
    </xf>
    <xf numFmtId="0" fontId="6" fillId="0" borderId="1" xfId="0" applyFont="1" applyFill="1" applyBorder="1"/>
    <xf numFmtId="4" fontId="6" fillId="0" borderId="1" xfId="0" applyNumberFormat="1" applyFont="1" applyFill="1" applyBorder="1"/>
    <xf numFmtId="0" fontId="6" fillId="0" borderId="1" xfId="0" applyFont="1" applyFill="1" applyBorder="1" applyAlignment="1">
      <alignment horizontal="center"/>
    </xf>
    <xf numFmtId="0" fontId="6" fillId="0" borderId="1" xfId="0" applyFont="1" applyFill="1" applyBorder="1" applyAlignment="1">
      <alignment wrapText="1"/>
    </xf>
    <xf numFmtId="4" fontId="6" fillId="0" borderId="1" xfId="0" applyNumberFormat="1" applyFont="1" applyFill="1" applyBorder="1" applyAlignment="1">
      <alignment horizontal="center"/>
    </xf>
    <xf numFmtId="0" fontId="66" fillId="0" borderId="1" xfId="0" applyFont="1" applyFill="1" applyBorder="1" applyAlignment="1">
      <alignment horizontal="center" vertical="center"/>
    </xf>
    <xf numFmtId="0" fontId="6" fillId="0" borderId="1" xfId="0" applyFont="1" applyFill="1" applyBorder="1" applyAlignment="1">
      <alignment horizontal="center" wrapText="1"/>
    </xf>
    <xf numFmtId="4" fontId="6" fillId="0" borderId="1" xfId="0" applyNumberFormat="1" applyFont="1" applyFill="1" applyBorder="1" applyAlignment="1">
      <alignment horizontal="right" wrapText="1"/>
    </xf>
    <xf numFmtId="3" fontId="72" fillId="0" borderId="1" xfId="0" applyNumberFormat="1" applyFont="1" applyFill="1" applyBorder="1" applyAlignment="1">
      <alignment horizontal="center" vertical="center"/>
    </xf>
    <xf numFmtId="0" fontId="71" fillId="0" borderId="1" xfId="0" applyFont="1" applyFill="1" applyBorder="1" applyAlignment="1">
      <alignment horizontal="center" vertical="center"/>
    </xf>
    <xf numFmtId="0" fontId="50" fillId="0" borderId="12" xfId="0" applyFont="1" applyFill="1" applyBorder="1" applyAlignment="1">
      <alignment wrapText="1"/>
    </xf>
    <xf numFmtId="0" fontId="50" fillId="0" borderId="1" xfId="0" applyFont="1" applyFill="1" applyBorder="1" applyAlignment="1">
      <alignment wrapText="1"/>
    </xf>
    <xf numFmtId="0" fontId="50" fillId="0" borderId="1" xfId="0" applyFont="1" applyFill="1" applyBorder="1" applyAlignment="1">
      <alignment horizontal="center" wrapText="1"/>
    </xf>
    <xf numFmtId="4" fontId="50" fillId="0" borderId="1" xfId="0" applyNumberFormat="1" applyFont="1" applyFill="1" applyBorder="1" applyAlignment="1">
      <alignment horizontal="right" wrapText="1"/>
    </xf>
    <xf numFmtId="4" fontId="34" fillId="2" borderId="1" xfId="0" applyNumberFormat="1" applyFont="1" applyFill="1" applyBorder="1" applyAlignment="1">
      <alignment horizontal="right" vertical="center"/>
    </xf>
    <xf numFmtId="3" fontId="73" fillId="0" borderId="1" xfId="0" applyNumberFormat="1" applyFont="1" applyFill="1" applyBorder="1" applyAlignment="1">
      <alignment horizontal="center" vertical="center"/>
    </xf>
    <xf numFmtId="0" fontId="52" fillId="0" borderId="0" xfId="0" applyFont="1" applyFill="1" applyBorder="1" applyAlignment="1">
      <alignment horizontal="center" vertical="center"/>
    </xf>
    <xf numFmtId="4" fontId="73" fillId="0" borderId="1" xfId="0" applyNumberFormat="1" applyFont="1" applyFill="1" applyBorder="1" applyAlignment="1">
      <alignment horizontal="right" vertical="center"/>
    </xf>
    <xf numFmtId="0" fontId="50" fillId="0" borderId="1" xfId="0" applyFont="1" applyFill="1" applyBorder="1" applyAlignment="1">
      <alignment horizontal="center" vertical="center" wrapText="1"/>
    </xf>
    <xf numFmtId="0" fontId="72" fillId="0" borderId="1" xfId="0" applyFont="1" applyFill="1" applyBorder="1" applyAlignment="1">
      <alignment horizontal="center" vertical="center" wrapText="1"/>
    </xf>
    <xf numFmtId="0" fontId="72" fillId="0" borderId="1" xfId="1" applyNumberFormat="1" applyFont="1" applyFill="1" applyBorder="1" applyAlignment="1">
      <alignment horizontal="center" vertical="center" wrapText="1"/>
    </xf>
    <xf numFmtId="2" fontId="6" fillId="0" borderId="1" xfId="0" applyNumberFormat="1" applyFont="1" applyFill="1" applyBorder="1" applyAlignment="1">
      <alignment horizontal="center"/>
    </xf>
    <xf numFmtId="2" fontId="6" fillId="0" borderId="1" xfId="0" applyNumberFormat="1" applyFont="1" applyFill="1" applyBorder="1" applyAlignment="1">
      <alignment wrapText="1"/>
    </xf>
    <xf numFmtId="1" fontId="6" fillId="0" borderId="1" xfId="0" applyNumberFormat="1" applyFont="1" applyFill="1" applyBorder="1" applyAlignment="1">
      <alignment horizontal="center"/>
    </xf>
    <xf numFmtId="0" fontId="12" fillId="0" borderId="1" xfId="0" applyFont="1" applyBorder="1" applyAlignment="1">
      <alignment horizontal="center" vertical="center"/>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 fontId="4" fillId="2" borderId="1" xfId="0" applyNumberFormat="1" applyFont="1" applyFill="1" applyBorder="1" applyAlignment="1">
      <alignment horizontal="right" vertical="center"/>
    </xf>
    <xf numFmtId="3" fontId="19" fillId="2" borderId="1" xfId="0" applyNumberFormat="1" applyFont="1" applyFill="1" applyBorder="1" applyAlignment="1">
      <alignment horizontal="right" vertical="center"/>
    </xf>
    <xf numFmtId="4" fontId="18" fillId="2" borderId="1" xfId="1" applyNumberFormat="1" applyFont="1" applyFill="1" applyBorder="1" applyAlignment="1">
      <alignment horizontal="right" vertical="center" wrapText="1"/>
    </xf>
    <xf numFmtId="4" fontId="6" fillId="2" borderId="1" xfId="0" applyNumberFormat="1" applyFont="1" applyFill="1" applyBorder="1" applyAlignment="1">
      <alignment horizontal="center" vertical="center"/>
    </xf>
    <xf numFmtId="0" fontId="6" fillId="0" borderId="0" xfId="0" applyFont="1" applyBorder="1" applyAlignment="1">
      <alignment wrapText="1"/>
    </xf>
    <xf numFmtId="0" fontId="6" fillId="0" borderId="10" xfId="0" applyFont="1" applyFill="1" applyBorder="1"/>
    <xf numFmtId="1" fontId="6" fillId="0" borderId="10" xfId="0" applyNumberFormat="1" applyFont="1" applyFill="1" applyBorder="1" applyAlignment="1">
      <alignment horizontal="center"/>
    </xf>
    <xf numFmtId="4" fontId="6" fillId="0" borderId="10" xfId="0" applyNumberFormat="1" applyFont="1" applyFill="1" applyBorder="1"/>
    <xf numFmtId="0" fontId="6" fillId="0" borderId="11" xfId="0" applyFont="1" applyFill="1" applyBorder="1" applyAlignment="1">
      <alignment wrapText="1"/>
    </xf>
    <xf numFmtId="0" fontId="52" fillId="0"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12" fillId="0" borderId="1" xfId="0" applyFont="1" applyBorder="1" applyAlignment="1">
      <alignment horizontal="center" vertical="center"/>
    </xf>
    <xf numFmtId="0" fontId="7" fillId="2" borderId="1" xfId="0" applyFont="1" applyFill="1" applyBorder="1" applyAlignment="1">
      <alignment horizontal="center" vertical="center" wrapText="1"/>
    </xf>
    <xf numFmtId="3" fontId="19" fillId="2" borderId="1" xfId="0" applyNumberFormat="1" applyFont="1" applyFill="1" applyBorder="1" applyAlignment="1">
      <alignment horizontal="center" vertical="center"/>
    </xf>
    <xf numFmtId="175" fontId="6" fillId="0" borderId="0" xfId="0" applyNumberFormat="1" applyFont="1" applyBorder="1" applyAlignment="1">
      <alignment horizontal="center" vertical="center" wrapText="1"/>
    </xf>
    <xf numFmtId="0" fontId="0" fillId="2" borderId="1" xfId="0" applyFill="1" applyBorder="1"/>
    <xf numFmtId="4" fontId="1" fillId="2" borderId="1" xfId="7" applyNumberFormat="1" applyFill="1" applyBorder="1" applyAlignment="1">
      <alignment horizontal="right" vertical="center" indent="2"/>
    </xf>
    <xf numFmtId="4" fontId="0" fillId="2" borderId="8" xfId="0" applyNumberFormat="1" applyFill="1" applyBorder="1" applyAlignment="1">
      <alignment horizontal="right" indent="2"/>
    </xf>
    <xf numFmtId="4" fontId="0" fillId="2" borderId="1" xfId="0" applyNumberFormat="1" applyFill="1" applyBorder="1" applyAlignment="1">
      <alignment horizontal="right" indent="2"/>
    </xf>
    <xf numFmtId="166" fontId="1" fillId="2" borderId="1" xfId="7" applyNumberFormat="1" applyFill="1" applyBorder="1" applyAlignment="1">
      <alignment horizontal="right" vertical="center" indent="2"/>
    </xf>
    <xf numFmtId="0" fontId="68" fillId="2" borderId="1" xfId="0" applyFont="1" applyFill="1" applyBorder="1"/>
    <xf numFmtId="0" fontId="35" fillId="2" borderId="1" xfId="0" applyFont="1" applyFill="1" applyBorder="1" applyAlignment="1">
      <alignment horizontal="left"/>
    </xf>
    <xf numFmtId="4" fontId="0" fillId="0" borderId="0" xfId="0" applyNumberFormat="1" applyFont="1" applyBorder="1"/>
    <xf numFmtId="0" fontId="7" fillId="2" borderId="11" xfId="1" applyFont="1" applyFill="1" applyBorder="1" applyAlignment="1">
      <alignment horizontal="left" vertical="center" wrapText="1"/>
    </xf>
    <xf numFmtId="0" fontId="7" fillId="2" borderId="8" xfId="1" applyFont="1" applyFill="1" applyBorder="1" applyAlignment="1">
      <alignment horizontal="left" vertical="center" wrapText="1"/>
    </xf>
    <xf numFmtId="0" fontId="9" fillId="0" borderId="0" xfId="0" applyFont="1" applyFill="1" applyBorder="1" applyAlignment="1">
      <alignment horizontal="center" vertical="center"/>
    </xf>
    <xf numFmtId="0" fontId="0" fillId="0" borderId="0" xfId="0" applyFont="1" applyFill="1" applyBorder="1"/>
    <xf numFmtId="4" fontId="19" fillId="2" borderId="4" xfId="0" applyNumberFormat="1" applyFont="1" applyFill="1" applyBorder="1" applyAlignment="1">
      <alignment horizontal="right" vertical="center"/>
    </xf>
    <xf numFmtId="0" fontId="20" fillId="0" borderId="4" xfId="0" applyFont="1" applyBorder="1" applyAlignment="1">
      <alignment horizontal="center" vertical="center"/>
    </xf>
    <xf numFmtId="3" fontId="19" fillId="2" borderId="0" xfId="0" applyNumberFormat="1" applyFont="1" applyFill="1" applyBorder="1" applyAlignment="1">
      <alignment horizontal="center" vertical="center"/>
    </xf>
    <xf numFmtId="3" fontId="74" fillId="2" borderId="1" xfId="0" applyNumberFormat="1" applyFont="1" applyFill="1" applyBorder="1" applyAlignment="1">
      <alignment horizontal="center" vertical="center"/>
    </xf>
    <xf numFmtId="3" fontId="7" fillId="2" borderId="1" xfId="0" applyNumberFormat="1" applyFont="1" applyFill="1" applyBorder="1" applyAlignment="1">
      <alignment horizontal="left" vertical="center"/>
    </xf>
    <xf numFmtId="3" fontId="7" fillId="2" borderId="1" xfId="0" applyNumberFormat="1" applyFont="1" applyFill="1" applyBorder="1" applyAlignment="1">
      <alignment horizontal="center" vertical="center"/>
    </xf>
    <xf numFmtId="0" fontId="16" fillId="6" borderId="1" xfId="0" applyFont="1" applyFill="1" applyBorder="1" applyAlignment="1">
      <alignment horizontal="center" vertical="center"/>
    </xf>
    <xf numFmtId="0" fontId="9" fillId="5" borderId="1" xfId="0" applyFont="1" applyFill="1" applyBorder="1" applyAlignment="1">
      <alignment horizontal="center" vertical="center"/>
    </xf>
    <xf numFmtId="3" fontId="17" fillId="3" borderId="1" xfId="0" applyNumberFormat="1" applyFont="1" applyFill="1" applyBorder="1" applyAlignment="1">
      <alignment horizontal="right" vertical="center"/>
    </xf>
    <xf numFmtId="3" fontId="19" fillId="4" borderId="1" xfId="0" applyNumberFormat="1" applyFont="1" applyFill="1" applyBorder="1" applyAlignment="1">
      <alignment horizontal="right" vertical="center"/>
    </xf>
    <xf numFmtId="3" fontId="13" fillId="2"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2" borderId="8"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 xfId="0" applyFont="1" applyFill="1" applyBorder="1" applyAlignment="1">
      <alignment horizontal="center" vertical="center"/>
    </xf>
    <xf numFmtId="3" fontId="17" fillId="3" borderId="8" xfId="0" applyNumberFormat="1" applyFont="1" applyFill="1" applyBorder="1" applyAlignment="1">
      <alignment horizontal="right" vertical="center"/>
    </xf>
    <xf numFmtId="3" fontId="17" fillId="3" borderId="11" xfId="0" applyNumberFormat="1" applyFont="1" applyFill="1" applyBorder="1" applyAlignment="1">
      <alignment horizontal="right" vertical="center"/>
    </xf>
    <xf numFmtId="3" fontId="17" fillId="3" borderId="2" xfId="0" applyNumberFormat="1" applyFont="1" applyFill="1" applyBorder="1" applyAlignment="1">
      <alignment horizontal="right" vertical="center"/>
    </xf>
    <xf numFmtId="3" fontId="19" fillId="4" borderId="8" xfId="0" applyNumberFormat="1" applyFont="1" applyFill="1" applyBorder="1" applyAlignment="1">
      <alignment horizontal="right" vertical="center"/>
    </xf>
    <xf numFmtId="3" fontId="19" fillId="4" borderId="11" xfId="0" applyNumberFormat="1" applyFont="1" applyFill="1" applyBorder="1" applyAlignment="1">
      <alignment horizontal="right" vertical="center"/>
    </xf>
    <xf numFmtId="3" fontId="19" fillId="4" borderId="2"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2"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2" xfId="0" applyFont="1" applyFill="1" applyBorder="1" applyAlignment="1">
      <alignment horizontal="center" vertical="center"/>
    </xf>
    <xf numFmtId="3"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26" fillId="0" borderId="1" xfId="0" applyFont="1" applyBorder="1" applyAlignment="1">
      <alignment horizontal="center" vertical="center"/>
    </xf>
    <xf numFmtId="0" fontId="12" fillId="5" borderId="1" xfId="0" applyFont="1" applyFill="1" applyBorder="1" applyAlignment="1">
      <alignment horizontal="center" vertical="center"/>
    </xf>
    <xf numFmtId="3" fontId="13" fillId="2" borderId="8" xfId="0" applyNumberFormat="1" applyFont="1" applyFill="1" applyBorder="1" applyAlignment="1">
      <alignment horizontal="center" vertical="center"/>
    </xf>
    <xf numFmtId="3" fontId="13" fillId="2" borderId="11" xfId="0" applyNumberFormat="1" applyFont="1" applyFill="1" applyBorder="1" applyAlignment="1">
      <alignment horizontal="center" vertical="center"/>
    </xf>
    <xf numFmtId="3" fontId="13" fillId="2" borderId="2" xfId="0" applyNumberFormat="1" applyFont="1" applyFill="1" applyBorder="1" applyAlignment="1">
      <alignment horizontal="center" vertical="center"/>
    </xf>
    <xf numFmtId="3" fontId="27" fillId="9" borderId="4" xfId="6" applyNumberFormat="1" applyFont="1" applyFill="1" applyBorder="1" applyAlignment="1">
      <alignment horizontal="right" vertical="center"/>
    </xf>
    <xf numFmtId="3" fontId="19" fillId="0"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3" fontId="53" fillId="5" borderId="1" xfId="0" applyNumberFormat="1" applyFont="1" applyFill="1" applyBorder="1" applyAlignment="1">
      <alignment horizontal="center" vertical="center"/>
    </xf>
    <xf numFmtId="3" fontId="18" fillId="5" borderId="1" xfId="0" applyNumberFormat="1" applyFont="1" applyFill="1" applyBorder="1" applyAlignment="1">
      <alignment horizontal="center" vertical="center"/>
    </xf>
    <xf numFmtId="3" fontId="53" fillId="13" borderId="1" xfId="0" applyNumberFormat="1" applyFont="1" applyFill="1" applyBorder="1" applyAlignment="1">
      <alignment horizontal="right" vertical="center"/>
    </xf>
    <xf numFmtId="3" fontId="18" fillId="13" borderId="1" xfId="0" applyNumberFormat="1" applyFont="1" applyFill="1" applyBorder="1" applyAlignment="1">
      <alignment horizontal="right" vertical="center"/>
    </xf>
    <xf numFmtId="3" fontId="8" fillId="3" borderId="1" xfId="0" applyNumberFormat="1" applyFont="1" applyFill="1" applyBorder="1" applyAlignment="1">
      <alignment horizontal="right" vertical="center"/>
    </xf>
    <xf numFmtId="0" fontId="30" fillId="0" borderId="0" xfId="0" applyFont="1" applyAlignment="1">
      <alignment horizontal="center" vertical="center"/>
    </xf>
    <xf numFmtId="0" fontId="61" fillId="0" borderId="8" xfId="0" applyFont="1" applyBorder="1" applyAlignment="1">
      <alignment horizontal="center" vertical="center" wrapText="1"/>
    </xf>
    <xf numFmtId="0" fontId="61" fillId="0" borderId="2" xfId="0" applyFont="1" applyBorder="1" applyAlignment="1">
      <alignment horizontal="center" vertical="center"/>
    </xf>
    <xf numFmtId="44" fontId="0" fillId="0" borderId="0" xfId="0" applyNumberFormat="1"/>
    <xf numFmtId="4" fontId="0" fillId="0" borderId="1" xfId="0" applyNumberFormat="1" applyFill="1" applyBorder="1" applyAlignment="1">
      <alignment horizontal="right" vertical="center"/>
    </xf>
  </cellXfs>
  <cellStyles count="15">
    <cellStyle name="%40 - Vurgu4" xfId="7" builtinId="43"/>
    <cellStyle name="Normal" xfId="0" builtinId="0"/>
    <cellStyle name="Normal 2" xfId="1" xr:uid="{00000000-0005-0000-0000-000002000000}"/>
    <cellStyle name="Normal 2 2" xfId="8" xr:uid="{00000000-0005-0000-0000-000003000000}"/>
    <cellStyle name="Normal 2 2 2" xfId="13" xr:uid="{00000000-0005-0000-0000-000004000000}"/>
    <cellStyle name="Normal 2 2 3" xfId="14" xr:uid="{00000000-0005-0000-0000-000005000000}"/>
    <cellStyle name="Normal 2 3" xfId="9" xr:uid="{00000000-0005-0000-0000-000006000000}"/>
    <cellStyle name="Normal 2 46 5 3 4" xfId="10" xr:uid="{00000000-0005-0000-0000-000007000000}"/>
    <cellStyle name="Normal 2 46 5 3 8 7" xfId="11" xr:uid="{00000000-0005-0000-0000-000008000000}"/>
    <cellStyle name="Normal 3" xfId="4" xr:uid="{00000000-0005-0000-0000-000009000000}"/>
    <cellStyle name="Normal 4" xfId="3" xr:uid="{00000000-0005-0000-0000-00000A000000}"/>
    <cellStyle name="Normal 5" xfId="2" xr:uid="{00000000-0005-0000-0000-00000B000000}"/>
    <cellStyle name="Normal 6" xfId="12" xr:uid="{00000000-0005-0000-0000-00000C000000}"/>
    <cellStyle name="Vurgu2" xfId="6" builtinId="33"/>
    <cellStyle name="Yüzde 2" xfId="5" xr:uid="{00000000-0005-0000-0000-00000E000000}"/>
  </cellStyles>
  <dxfs count="10">
    <dxf>
      <numFmt numFmtId="4" formatCode="#,##0.00"/>
      <fill>
        <patternFill>
          <fgColor indexed="64"/>
          <bgColor theme="0" tint="-4.9989318521683403E-2"/>
        </patternFill>
      </fill>
      <alignment horizontal="right" textRotation="0" indent="2" justifyLastLine="0" shrinkToFit="0" readingOrder="0"/>
      <border diagonalUp="0" diagonalDown="0">
        <left style="thin">
          <color indexed="64"/>
        </left>
        <right/>
        <top style="thin">
          <color indexed="64"/>
        </top>
        <bottom style="thin">
          <color indexed="64"/>
        </bottom>
      </border>
    </dxf>
    <dxf>
      <numFmt numFmtId="166" formatCode="#,##0.00;[Red]#,##0.00"/>
      <fill>
        <patternFill>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numFmt numFmtId="4" formatCode="#,##0.00"/>
      <fill>
        <patternFill>
          <fgColor indexed="64"/>
          <bgColor theme="0" tint="-4.9989318521683403E-2"/>
        </patternFill>
      </fill>
      <alignment horizontal="right" textRotation="0" wrapText="0" indent="2"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ill>
        <patternFill>
          <fgColor indexed="64"/>
          <bgColor theme="0" tint="-4.9989318521683403E-2"/>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theme="0" tint="-4.9989318521683403E-2"/>
        </patternFill>
      </fill>
    </dxf>
    <dxf>
      <border>
        <bottom style="thin">
          <color indexed="64"/>
        </bottom>
      </border>
    </dxf>
    <dxf>
      <font>
        <strike val="0"/>
        <outline val="0"/>
        <shadow val="0"/>
        <u val="none"/>
        <vertAlign val="baseline"/>
        <sz val="17"/>
        <color auto="1"/>
        <name val="Calibri"/>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1326173</xdr:colOff>
      <xdr:row>436</xdr:row>
      <xdr:rowOff>0</xdr:rowOff>
    </xdr:from>
    <xdr:ext cx="184731" cy="265265"/>
    <xdr:sp macro="" textlink="">
      <xdr:nvSpPr>
        <xdr:cNvPr id="2" name="Metin kutusu 1">
          <a:extLst>
            <a:ext uri="{FF2B5EF4-FFF2-40B4-BE49-F238E27FC236}">
              <a16:creationId xmlns:a16="http://schemas.microsoft.com/office/drawing/2014/main" id="{00000000-0008-0000-0000-000002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3" name="Metin kutusu 11">
          <a:extLst>
            <a:ext uri="{FF2B5EF4-FFF2-40B4-BE49-F238E27FC236}">
              <a16:creationId xmlns:a16="http://schemas.microsoft.com/office/drawing/2014/main" id="{00000000-0008-0000-0000-000003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4" name="Metin kutusu 11">
          <a:extLst>
            <a:ext uri="{FF2B5EF4-FFF2-40B4-BE49-F238E27FC236}">
              <a16:creationId xmlns:a16="http://schemas.microsoft.com/office/drawing/2014/main" id="{00000000-0008-0000-0000-000004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5" name="Metin kutusu 11">
          <a:extLst>
            <a:ext uri="{FF2B5EF4-FFF2-40B4-BE49-F238E27FC236}">
              <a16:creationId xmlns:a16="http://schemas.microsoft.com/office/drawing/2014/main" id="{00000000-0008-0000-0000-000005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6" name="Metin kutusu 5">
          <a:extLst>
            <a:ext uri="{FF2B5EF4-FFF2-40B4-BE49-F238E27FC236}">
              <a16:creationId xmlns:a16="http://schemas.microsoft.com/office/drawing/2014/main" id="{00000000-0008-0000-0000-000006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7" name="Metin kutusu 13">
          <a:extLst>
            <a:ext uri="{FF2B5EF4-FFF2-40B4-BE49-F238E27FC236}">
              <a16:creationId xmlns:a16="http://schemas.microsoft.com/office/drawing/2014/main" id="{00000000-0008-0000-0000-000007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8" name="Metin kutusu 7">
          <a:extLst>
            <a:ext uri="{FF2B5EF4-FFF2-40B4-BE49-F238E27FC236}">
              <a16:creationId xmlns:a16="http://schemas.microsoft.com/office/drawing/2014/main" id="{00000000-0008-0000-0000-000008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9" name="Metin kutusu 11">
          <a:extLst>
            <a:ext uri="{FF2B5EF4-FFF2-40B4-BE49-F238E27FC236}">
              <a16:creationId xmlns:a16="http://schemas.microsoft.com/office/drawing/2014/main" id="{00000000-0008-0000-0000-000009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10" name="Metin kutusu 11">
          <a:extLst>
            <a:ext uri="{FF2B5EF4-FFF2-40B4-BE49-F238E27FC236}">
              <a16:creationId xmlns:a16="http://schemas.microsoft.com/office/drawing/2014/main" id="{00000000-0008-0000-0000-00000A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11" name="Metin kutusu 11">
          <a:extLst>
            <a:ext uri="{FF2B5EF4-FFF2-40B4-BE49-F238E27FC236}">
              <a16:creationId xmlns:a16="http://schemas.microsoft.com/office/drawing/2014/main" id="{00000000-0008-0000-0000-00000B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12" name="Metin kutusu 11">
          <a:extLst>
            <a:ext uri="{FF2B5EF4-FFF2-40B4-BE49-F238E27FC236}">
              <a16:creationId xmlns:a16="http://schemas.microsoft.com/office/drawing/2014/main" id="{00000000-0008-0000-0000-00000C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oneCellAnchor>
    <xdr:from>
      <xdr:col>1</xdr:col>
      <xdr:colOff>1326173</xdr:colOff>
      <xdr:row>436</xdr:row>
      <xdr:rowOff>0</xdr:rowOff>
    </xdr:from>
    <xdr:ext cx="184731" cy="265265"/>
    <xdr:sp macro="" textlink="">
      <xdr:nvSpPr>
        <xdr:cNvPr id="13" name="Metin kutusu 13">
          <a:extLst>
            <a:ext uri="{FF2B5EF4-FFF2-40B4-BE49-F238E27FC236}">
              <a16:creationId xmlns:a16="http://schemas.microsoft.com/office/drawing/2014/main" id="{00000000-0008-0000-0000-00000D000000}"/>
            </a:ext>
          </a:extLst>
        </xdr:cNvPr>
        <xdr:cNvSpPr txBox="1"/>
      </xdr:nvSpPr>
      <xdr:spPr>
        <a:xfrm>
          <a:off x="1888148" y="1165860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2" displayName="Tablo2" ref="E4:I50" totalsRowShown="0" headerRowDxfId="9" dataDxfId="7" headerRowBorderDxfId="8" tableBorderDxfId="6" totalsRowBorderDxfId="5">
  <tableColumns count="5">
    <tableColumn id="1" xr3:uid="{00000000-0010-0000-0000-000001000000}" name="SIRA NO" dataDxfId="4"/>
    <tableColumn id="3" xr3:uid="{00000000-0010-0000-0000-000003000000}" name="KURUM ADI" dataDxfId="3"/>
    <tableColumn id="4" xr3:uid="{00000000-0010-0000-0000-000004000000}" name="DEVAM EDEN PROJE TUTARI" dataDxfId="2"/>
    <tableColumn id="2" xr3:uid="{00000000-0010-0000-0000-000002000000}" name="BİTEN PROJE TUTARI" dataDxfId="1"/>
    <tableColumn id="5" xr3:uid="{00000000-0010-0000-0000-000005000000}" name="TOPLAM PROJE TUTARI" dataDxfId="0">
      <calculatedColumnFormula>SUM(G5,H5)</calculatedColumnFormula>
    </tableColumn>
  </tableColumns>
  <tableStyleInfo name="TableStyleMedium10"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I1638"/>
  <sheetViews>
    <sheetView tabSelected="1" topLeftCell="A182" zoomScale="60" zoomScaleNormal="60" workbookViewId="0">
      <selection activeCell="B278" sqref="B278"/>
    </sheetView>
  </sheetViews>
  <sheetFormatPr defaultColWidth="18.7109375" defaultRowHeight="26.25" x14ac:dyDescent="0.25"/>
  <cols>
    <col min="1" max="1" width="12.7109375" style="31" customWidth="1"/>
    <col min="2" max="2" width="152" style="37" customWidth="1"/>
    <col min="3" max="3" width="30.85546875" style="32" customWidth="1"/>
    <col min="4" max="4" width="22.7109375" style="33" customWidth="1"/>
    <col min="5" max="5" width="20.140625" style="33" customWidth="1"/>
    <col min="6" max="6" width="36.140625" style="309" customWidth="1"/>
    <col min="7" max="7" width="28.7109375" style="34" customWidth="1"/>
    <col min="8" max="9" width="18.7109375" style="194"/>
    <col min="10" max="10" width="26.28515625" style="194" customWidth="1"/>
    <col min="11" max="16384" width="18.7109375" style="194"/>
  </cols>
  <sheetData>
    <row r="1" spans="1:7" ht="50.25" x14ac:dyDescent="0.25">
      <c r="A1" s="453" t="s">
        <v>1476</v>
      </c>
      <c r="B1" s="453"/>
      <c r="C1" s="453"/>
      <c r="D1" s="453"/>
      <c r="E1" s="453"/>
      <c r="F1" s="453"/>
      <c r="G1" s="453"/>
    </row>
    <row r="2" spans="1:7" ht="84" customHeight="1" x14ac:dyDescent="0.25">
      <c r="A2" s="225" t="s">
        <v>9</v>
      </c>
      <c r="B2" s="226" t="s">
        <v>3</v>
      </c>
      <c r="C2" s="227" t="s">
        <v>4</v>
      </c>
      <c r="D2" s="227" t="s">
        <v>5</v>
      </c>
      <c r="E2" s="227" t="s">
        <v>6</v>
      </c>
      <c r="F2" s="267" t="s">
        <v>7</v>
      </c>
      <c r="G2" s="228" t="s">
        <v>480</v>
      </c>
    </row>
    <row r="3" spans="1:7" ht="36.950000000000003" customHeight="1" x14ac:dyDescent="0.25">
      <c r="A3" s="428" t="s">
        <v>228</v>
      </c>
      <c r="B3" s="428"/>
      <c r="C3" s="428"/>
      <c r="D3" s="428"/>
      <c r="E3" s="428"/>
      <c r="F3" s="428"/>
      <c r="G3" s="428"/>
    </row>
    <row r="4" spans="1:7" ht="21" x14ac:dyDescent="0.25">
      <c r="A4" s="454" t="s">
        <v>0</v>
      </c>
      <c r="B4" s="454"/>
      <c r="C4" s="454"/>
      <c r="D4" s="454"/>
      <c r="E4" s="454"/>
      <c r="F4" s="454"/>
      <c r="G4" s="454"/>
    </row>
    <row r="5" spans="1:7" ht="21" x14ac:dyDescent="0.25">
      <c r="A5" s="189">
        <v>1</v>
      </c>
      <c r="B5" s="114" t="s">
        <v>663</v>
      </c>
      <c r="C5" s="148" t="s">
        <v>149</v>
      </c>
      <c r="D5" s="115">
        <v>40116</v>
      </c>
      <c r="E5" s="115">
        <v>40415</v>
      </c>
      <c r="F5" s="173">
        <v>2144269.86</v>
      </c>
      <c r="G5" s="145" t="s">
        <v>60</v>
      </c>
    </row>
    <row r="6" spans="1:7" ht="21" x14ac:dyDescent="0.25">
      <c r="A6" s="337">
        <v>2</v>
      </c>
      <c r="B6" s="116" t="s">
        <v>213</v>
      </c>
      <c r="C6" s="148" t="s">
        <v>149</v>
      </c>
      <c r="D6" s="115">
        <v>40036</v>
      </c>
      <c r="E6" s="115">
        <v>40435</v>
      </c>
      <c r="F6" s="173">
        <v>7641239.5700000003</v>
      </c>
      <c r="G6" s="145" t="s">
        <v>60</v>
      </c>
    </row>
    <row r="7" spans="1:7" ht="21" x14ac:dyDescent="0.25">
      <c r="A7" s="337">
        <v>3</v>
      </c>
      <c r="B7" s="116" t="s">
        <v>214</v>
      </c>
      <c r="C7" s="148" t="s">
        <v>149</v>
      </c>
      <c r="D7" s="115">
        <v>40056</v>
      </c>
      <c r="E7" s="115">
        <v>40496</v>
      </c>
      <c r="F7" s="173">
        <v>3995788.01</v>
      </c>
      <c r="G7" s="145" t="s">
        <v>60</v>
      </c>
    </row>
    <row r="8" spans="1:7" ht="21" x14ac:dyDescent="0.25">
      <c r="A8" s="337">
        <v>4</v>
      </c>
      <c r="B8" s="116" t="s">
        <v>215</v>
      </c>
      <c r="C8" s="148" t="s">
        <v>149</v>
      </c>
      <c r="D8" s="115">
        <v>40305</v>
      </c>
      <c r="E8" s="115">
        <v>40766</v>
      </c>
      <c r="F8" s="173">
        <v>8802106.1500000004</v>
      </c>
      <c r="G8" s="145" t="s">
        <v>60</v>
      </c>
    </row>
    <row r="9" spans="1:7" ht="21" x14ac:dyDescent="0.25">
      <c r="A9" s="337">
        <v>5</v>
      </c>
      <c r="B9" s="116" t="s">
        <v>216</v>
      </c>
      <c r="C9" s="148" t="s">
        <v>149</v>
      </c>
      <c r="D9" s="115">
        <v>40326</v>
      </c>
      <c r="E9" s="115">
        <v>40746</v>
      </c>
      <c r="F9" s="173">
        <v>4469662.6399999997</v>
      </c>
      <c r="G9" s="145" t="s">
        <v>60</v>
      </c>
    </row>
    <row r="10" spans="1:7" ht="21" x14ac:dyDescent="0.25">
      <c r="A10" s="337">
        <v>6</v>
      </c>
      <c r="B10" s="116" t="s">
        <v>217</v>
      </c>
      <c r="C10" s="148" t="s">
        <v>149</v>
      </c>
      <c r="D10" s="115">
        <v>40462</v>
      </c>
      <c r="E10" s="115">
        <v>40875</v>
      </c>
      <c r="F10" s="173">
        <v>1779468.03</v>
      </c>
      <c r="G10" s="145" t="s">
        <v>60</v>
      </c>
    </row>
    <row r="11" spans="1:7" ht="21" x14ac:dyDescent="0.25">
      <c r="A11" s="337">
        <v>7</v>
      </c>
      <c r="B11" s="116" t="s">
        <v>664</v>
      </c>
      <c r="C11" s="148" t="s">
        <v>149</v>
      </c>
      <c r="D11" s="115">
        <v>40371</v>
      </c>
      <c r="E11" s="115">
        <v>40431</v>
      </c>
      <c r="F11" s="173">
        <v>449053.51</v>
      </c>
      <c r="G11" s="145" t="s">
        <v>60</v>
      </c>
    </row>
    <row r="12" spans="1:7" ht="21" x14ac:dyDescent="0.25">
      <c r="A12" s="337">
        <v>8</v>
      </c>
      <c r="B12" s="116" t="s">
        <v>665</v>
      </c>
      <c r="C12" s="148" t="s">
        <v>149</v>
      </c>
      <c r="D12" s="115">
        <v>40479</v>
      </c>
      <c r="E12" s="115">
        <v>40523</v>
      </c>
      <c r="F12" s="173">
        <v>67994.539999999994</v>
      </c>
      <c r="G12" s="145" t="s">
        <v>60</v>
      </c>
    </row>
    <row r="13" spans="1:7" ht="21" x14ac:dyDescent="0.25">
      <c r="A13" s="337">
        <v>9</v>
      </c>
      <c r="B13" s="116" t="s">
        <v>218</v>
      </c>
      <c r="C13" s="148" t="s">
        <v>149</v>
      </c>
      <c r="D13" s="117">
        <v>40710</v>
      </c>
      <c r="E13" s="118">
        <v>41774</v>
      </c>
      <c r="F13" s="173">
        <v>14754392.08</v>
      </c>
      <c r="G13" s="145" t="s">
        <v>60</v>
      </c>
    </row>
    <row r="14" spans="1:7" ht="21" x14ac:dyDescent="0.25">
      <c r="A14" s="337">
        <v>10</v>
      </c>
      <c r="B14" s="116" t="s">
        <v>666</v>
      </c>
      <c r="C14" s="148" t="s">
        <v>149</v>
      </c>
      <c r="D14" s="117">
        <v>40703</v>
      </c>
      <c r="E14" s="118">
        <v>40749</v>
      </c>
      <c r="F14" s="173">
        <v>138465</v>
      </c>
      <c r="G14" s="145" t="s">
        <v>60</v>
      </c>
    </row>
    <row r="15" spans="1:7" ht="21" x14ac:dyDescent="0.25">
      <c r="A15" s="337">
        <v>11</v>
      </c>
      <c r="B15" s="116" t="s">
        <v>219</v>
      </c>
      <c r="C15" s="148" t="s">
        <v>149</v>
      </c>
      <c r="D15" s="117">
        <v>40729</v>
      </c>
      <c r="E15" s="118">
        <v>41488</v>
      </c>
      <c r="F15" s="173">
        <v>2709305.49</v>
      </c>
      <c r="G15" s="145" t="s">
        <v>60</v>
      </c>
    </row>
    <row r="16" spans="1:7" ht="21" x14ac:dyDescent="0.25">
      <c r="A16" s="337">
        <v>12</v>
      </c>
      <c r="B16" s="116" t="s">
        <v>667</v>
      </c>
      <c r="C16" s="148" t="s">
        <v>149</v>
      </c>
      <c r="D16" s="117">
        <v>40722</v>
      </c>
      <c r="E16" s="118">
        <v>41145</v>
      </c>
      <c r="F16" s="173">
        <v>7582156.4299999997</v>
      </c>
      <c r="G16" s="145" t="s">
        <v>60</v>
      </c>
    </row>
    <row r="17" spans="1:7" ht="42" x14ac:dyDescent="0.25">
      <c r="A17" s="337">
        <v>13</v>
      </c>
      <c r="B17" s="116" t="s">
        <v>220</v>
      </c>
      <c r="C17" s="148" t="s">
        <v>149</v>
      </c>
      <c r="D17" s="115">
        <v>40735</v>
      </c>
      <c r="E17" s="12" t="s">
        <v>668</v>
      </c>
      <c r="F17" s="173">
        <v>2842097.2</v>
      </c>
      <c r="G17" s="145" t="s">
        <v>60</v>
      </c>
    </row>
    <row r="18" spans="1:7" ht="21" x14ac:dyDescent="0.25">
      <c r="A18" s="337">
        <v>14</v>
      </c>
      <c r="B18" s="116" t="s">
        <v>669</v>
      </c>
      <c r="C18" s="148" t="s">
        <v>149</v>
      </c>
      <c r="D18" s="117">
        <v>40764</v>
      </c>
      <c r="E18" s="117">
        <v>40809</v>
      </c>
      <c r="F18" s="173">
        <v>265069.95</v>
      </c>
      <c r="G18" s="145" t="s">
        <v>60</v>
      </c>
    </row>
    <row r="19" spans="1:7" ht="21" x14ac:dyDescent="0.25">
      <c r="A19" s="337">
        <v>15</v>
      </c>
      <c r="B19" s="116" t="s">
        <v>670</v>
      </c>
      <c r="C19" s="148" t="s">
        <v>149</v>
      </c>
      <c r="D19" s="117">
        <v>40840</v>
      </c>
      <c r="E19" s="117">
        <v>40900</v>
      </c>
      <c r="F19" s="173">
        <v>547535.51</v>
      </c>
      <c r="G19" s="145" t="s">
        <v>60</v>
      </c>
    </row>
    <row r="20" spans="1:7" ht="21" x14ac:dyDescent="0.25">
      <c r="A20" s="337">
        <v>16</v>
      </c>
      <c r="B20" s="116" t="s">
        <v>671</v>
      </c>
      <c r="C20" s="148" t="s">
        <v>149</v>
      </c>
      <c r="D20" s="117">
        <v>40966</v>
      </c>
      <c r="E20" s="117">
        <v>40996</v>
      </c>
      <c r="F20" s="173">
        <v>70462.5</v>
      </c>
      <c r="G20" s="145" t="s">
        <v>60</v>
      </c>
    </row>
    <row r="21" spans="1:7" ht="21" x14ac:dyDescent="0.25">
      <c r="A21" s="337">
        <v>17</v>
      </c>
      <c r="B21" s="116" t="s">
        <v>672</v>
      </c>
      <c r="C21" s="148" t="s">
        <v>149</v>
      </c>
      <c r="D21" s="117">
        <v>41052</v>
      </c>
      <c r="E21" s="118">
        <v>41220</v>
      </c>
      <c r="F21" s="173">
        <v>1163622.6200000001</v>
      </c>
      <c r="G21" s="145" t="s">
        <v>60</v>
      </c>
    </row>
    <row r="22" spans="1:7" ht="21" x14ac:dyDescent="0.25">
      <c r="A22" s="337">
        <v>18</v>
      </c>
      <c r="B22" s="116" t="s">
        <v>221</v>
      </c>
      <c r="C22" s="148" t="s">
        <v>149</v>
      </c>
      <c r="D22" s="115">
        <v>41093</v>
      </c>
      <c r="E22" s="115">
        <v>41543</v>
      </c>
      <c r="F22" s="173">
        <v>2707130.86</v>
      </c>
      <c r="G22" s="145" t="s">
        <v>60</v>
      </c>
    </row>
    <row r="23" spans="1:7" ht="21" x14ac:dyDescent="0.25">
      <c r="A23" s="337">
        <v>19</v>
      </c>
      <c r="B23" s="116" t="s">
        <v>673</v>
      </c>
      <c r="C23" s="148" t="s">
        <v>155</v>
      </c>
      <c r="D23" s="115">
        <v>41106</v>
      </c>
      <c r="E23" s="115">
        <v>41212</v>
      </c>
      <c r="F23" s="173">
        <v>568813.56000000006</v>
      </c>
      <c r="G23" s="145" t="s">
        <v>60</v>
      </c>
    </row>
    <row r="24" spans="1:7" ht="21" x14ac:dyDescent="0.25">
      <c r="A24" s="337">
        <v>20</v>
      </c>
      <c r="B24" s="116" t="s">
        <v>674</v>
      </c>
      <c r="C24" s="148" t="s">
        <v>149</v>
      </c>
      <c r="D24" s="115">
        <v>41159</v>
      </c>
      <c r="E24" s="115">
        <v>41609</v>
      </c>
      <c r="F24" s="173">
        <v>3854045.18</v>
      </c>
      <c r="G24" s="145" t="s">
        <v>60</v>
      </c>
    </row>
    <row r="25" spans="1:7" ht="21" x14ac:dyDescent="0.25">
      <c r="A25" s="337">
        <v>21</v>
      </c>
      <c r="B25" s="116" t="s">
        <v>675</v>
      </c>
      <c r="C25" s="148" t="s">
        <v>149</v>
      </c>
      <c r="D25" s="115">
        <v>41177</v>
      </c>
      <c r="E25" s="115">
        <v>41243</v>
      </c>
      <c r="F25" s="173">
        <v>340171.54</v>
      </c>
      <c r="G25" s="145" t="s">
        <v>60</v>
      </c>
    </row>
    <row r="26" spans="1:7" ht="21" x14ac:dyDescent="0.25">
      <c r="A26" s="337">
        <v>22</v>
      </c>
      <c r="B26" s="116" t="s">
        <v>676</v>
      </c>
      <c r="C26" s="148" t="s">
        <v>149</v>
      </c>
      <c r="D26" s="115">
        <v>41442</v>
      </c>
      <c r="E26" s="115">
        <v>41578</v>
      </c>
      <c r="F26" s="173">
        <v>808296.77</v>
      </c>
      <c r="G26" s="145" t="s">
        <v>60</v>
      </c>
    </row>
    <row r="27" spans="1:7" ht="21" x14ac:dyDescent="0.25">
      <c r="A27" s="337">
        <v>23</v>
      </c>
      <c r="B27" s="116" t="s">
        <v>677</v>
      </c>
      <c r="C27" s="148" t="s">
        <v>149</v>
      </c>
      <c r="D27" s="115">
        <v>41421</v>
      </c>
      <c r="E27" s="115">
        <v>41540</v>
      </c>
      <c r="F27" s="173">
        <v>347000</v>
      </c>
      <c r="G27" s="145" t="s">
        <v>60</v>
      </c>
    </row>
    <row r="28" spans="1:7" ht="21" x14ac:dyDescent="0.25">
      <c r="A28" s="337">
        <v>24</v>
      </c>
      <c r="B28" s="116" t="s">
        <v>222</v>
      </c>
      <c r="C28" s="148" t="s">
        <v>149</v>
      </c>
      <c r="D28" s="115">
        <v>41463</v>
      </c>
      <c r="E28" s="115">
        <v>41552</v>
      </c>
      <c r="F28" s="173">
        <v>145433.09</v>
      </c>
      <c r="G28" s="145" t="s">
        <v>60</v>
      </c>
    </row>
    <row r="29" spans="1:7" ht="21" x14ac:dyDescent="0.25">
      <c r="A29" s="337">
        <v>25</v>
      </c>
      <c r="B29" s="116" t="s">
        <v>223</v>
      </c>
      <c r="C29" s="148" t="s">
        <v>149</v>
      </c>
      <c r="D29" s="115">
        <v>41467</v>
      </c>
      <c r="E29" s="115">
        <v>41588</v>
      </c>
      <c r="F29" s="173">
        <v>1339695.8500000001</v>
      </c>
      <c r="G29" s="145" t="s">
        <v>60</v>
      </c>
    </row>
    <row r="30" spans="1:7" ht="21" x14ac:dyDescent="0.25">
      <c r="A30" s="337">
        <v>26</v>
      </c>
      <c r="B30" s="116" t="s">
        <v>678</v>
      </c>
      <c r="C30" s="148" t="s">
        <v>149</v>
      </c>
      <c r="D30" s="115">
        <v>41478</v>
      </c>
      <c r="E30" s="115">
        <v>41537</v>
      </c>
      <c r="F30" s="173">
        <v>75448.31</v>
      </c>
      <c r="G30" s="145" t="s">
        <v>60</v>
      </c>
    </row>
    <row r="31" spans="1:7" ht="21" x14ac:dyDescent="0.25">
      <c r="A31" s="337">
        <v>27</v>
      </c>
      <c r="B31" s="116" t="s">
        <v>679</v>
      </c>
      <c r="C31" s="148" t="s">
        <v>149</v>
      </c>
      <c r="D31" s="115">
        <v>41505</v>
      </c>
      <c r="E31" s="115">
        <v>41907</v>
      </c>
      <c r="F31" s="173">
        <v>4785037.71</v>
      </c>
      <c r="G31" s="145" t="s">
        <v>60</v>
      </c>
    </row>
    <row r="32" spans="1:7" ht="21" x14ac:dyDescent="0.25">
      <c r="A32" s="337">
        <v>28</v>
      </c>
      <c r="B32" s="116" t="s">
        <v>680</v>
      </c>
      <c r="C32" s="148" t="s">
        <v>149</v>
      </c>
      <c r="D32" s="115">
        <v>41575</v>
      </c>
      <c r="E32" s="115">
        <v>41604</v>
      </c>
      <c r="F32" s="173">
        <v>31050</v>
      </c>
      <c r="G32" s="145" t="s">
        <v>60</v>
      </c>
    </row>
    <row r="33" spans="1:7" ht="21" x14ac:dyDescent="0.35">
      <c r="A33" s="337">
        <v>29</v>
      </c>
      <c r="B33" s="119" t="s">
        <v>225</v>
      </c>
      <c r="C33" s="148" t="s">
        <v>149</v>
      </c>
      <c r="D33" s="115">
        <v>41724</v>
      </c>
      <c r="E33" s="115">
        <v>42523</v>
      </c>
      <c r="F33" s="173">
        <v>20114468.260000002</v>
      </c>
      <c r="G33" s="145" t="s">
        <v>60</v>
      </c>
    </row>
    <row r="34" spans="1:7" ht="21" x14ac:dyDescent="0.35">
      <c r="A34" s="337">
        <v>30</v>
      </c>
      <c r="B34" s="119" t="s">
        <v>681</v>
      </c>
      <c r="C34" s="148" t="s">
        <v>149</v>
      </c>
      <c r="D34" s="115">
        <v>41723</v>
      </c>
      <c r="E34" s="115">
        <v>41767</v>
      </c>
      <c r="F34" s="173">
        <v>352967.8</v>
      </c>
      <c r="G34" s="145" t="s">
        <v>60</v>
      </c>
    </row>
    <row r="35" spans="1:7" ht="21" x14ac:dyDescent="0.35">
      <c r="A35" s="337">
        <v>31</v>
      </c>
      <c r="B35" s="119" t="s">
        <v>682</v>
      </c>
      <c r="C35" s="148" t="s">
        <v>149</v>
      </c>
      <c r="D35" s="115">
        <v>41744</v>
      </c>
      <c r="E35" s="115">
        <v>41863</v>
      </c>
      <c r="F35" s="173">
        <v>1427635.21</v>
      </c>
      <c r="G35" s="145" t="s">
        <v>60</v>
      </c>
    </row>
    <row r="36" spans="1:7" ht="21" x14ac:dyDescent="0.35">
      <c r="A36" s="337">
        <v>32</v>
      </c>
      <c r="B36" s="119" t="s">
        <v>224</v>
      </c>
      <c r="C36" s="148" t="s">
        <v>149</v>
      </c>
      <c r="D36" s="115">
        <v>41737</v>
      </c>
      <c r="E36" s="115">
        <v>41825</v>
      </c>
      <c r="F36" s="173">
        <v>33600</v>
      </c>
      <c r="G36" s="145" t="s">
        <v>60</v>
      </c>
    </row>
    <row r="37" spans="1:7" ht="21" x14ac:dyDescent="0.25">
      <c r="A37" s="337">
        <v>33</v>
      </c>
      <c r="B37" s="116" t="s">
        <v>683</v>
      </c>
      <c r="C37" s="148" t="s">
        <v>149</v>
      </c>
      <c r="D37" s="115">
        <v>41823</v>
      </c>
      <c r="E37" s="115">
        <v>41892</v>
      </c>
      <c r="F37" s="173">
        <v>258000</v>
      </c>
      <c r="G37" s="145" t="s">
        <v>60</v>
      </c>
    </row>
    <row r="38" spans="1:7" ht="21" x14ac:dyDescent="0.25">
      <c r="A38" s="337">
        <v>34</v>
      </c>
      <c r="B38" s="116" t="s">
        <v>684</v>
      </c>
      <c r="C38" s="148" t="s">
        <v>149</v>
      </c>
      <c r="D38" s="115">
        <v>41820</v>
      </c>
      <c r="E38" s="115">
        <v>41940</v>
      </c>
      <c r="F38" s="173">
        <v>509000</v>
      </c>
      <c r="G38" s="145" t="s">
        <v>60</v>
      </c>
    </row>
    <row r="39" spans="1:7" ht="21" x14ac:dyDescent="0.25">
      <c r="A39" s="337">
        <v>35</v>
      </c>
      <c r="B39" s="116" t="s">
        <v>685</v>
      </c>
      <c r="C39" s="148" t="s">
        <v>149</v>
      </c>
      <c r="D39" s="115">
        <v>41845</v>
      </c>
      <c r="E39" s="115">
        <v>41914</v>
      </c>
      <c r="F39" s="173">
        <v>355000</v>
      </c>
      <c r="G39" s="145" t="s">
        <v>60</v>
      </c>
    </row>
    <row r="40" spans="1:7" ht="21" x14ac:dyDescent="0.25">
      <c r="A40" s="337">
        <v>36</v>
      </c>
      <c r="B40" s="116" t="s">
        <v>686</v>
      </c>
      <c r="C40" s="148" t="s">
        <v>149</v>
      </c>
      <c r="D40" s="115">
        <v>41877</v>
      </c>
      <c r="E40" s="115">
        <v>41942</v>
      </c>
      <c r="F40" s="173">
        <v>190045.72</v>
      </c>
      <c r="G40" s="145" t="s">
        <v>60</v>
      </c>
    </row>
    <row r="41" spans="1:7" ht="21" x14ac:dyDescent="0.25">
      <c r="A41" s="337">
        <v>37</v>
      </c>
      <c r="B41" s="116" t="s">
        <v>687</v>
      </c>
      <c r="C41" s="148" t="s">
        <v>149</v>
      </c>
      <c r="D41" s="115">
        <v>41891</v>
      </c>
      <c r="E41" s="115">
        <v>41940</v>
      </c>
      <c r="F41" s="173">
        <v>134319.62</v>
      </c>
      <c r="G41" s="145" t="s">
        <v>60</v>
      </c>
    </row>
    <row r="42" spans="1:7" ht="21" x14ac:dyDescent="0.25">
      <c r="A42" s="337">
        <v>38</v>
      </c>
      <c r="B42" s="190" t="s">
        <v>226</v>
      </c>
      <c r="C42" s="148" t="s">
        <v>149</v>
      </c>
      <c r="D42" s="115">
        <v>42156</v>
      </c>
      <c r="E42" s="115">
        <v>42655</v>
      </c>
      <c r="F42" s="173">
        <v>23141980.34</v>
      </c>
      <c r="G42" s="145" t="s">
        <v>60</v>
      </c>
    </row>
    <row r="43" spans="1:7" ht="21" x14ac:dyDescent="0.25">
      <c r="A43" s="337">
        <v>39</v>
      </c>
      <c r="B43" s="190" t="s">
        <v>688</v>
      </c>
      <c r="C43" s="148" t="s">
        <v>149</v>
      </c>
      <c r="D43" s="115">
        <v>42177</v>
      </c>
      <c r="E43" s="115">
        <v>42387</v>
      </c>
      <c r="F43" s="174">
        <v>2703558.99</v>
      </c>
      <c r="G43" s="145" t="s">
        <v>60</v>
      </c>
    </row>
    <row r="44" spans="1:7" ht="21" x14ac:dyDescent="0.25">
      <c r="A44" s="337">
        <v>40</v>
      </c>
      <c r="B44" s="190" t="s">
        <v>227</v>
      </c>
      <c r="C44" s="148" t="s">
        <v>155</v>
      </c>
      <c r="D44" s="115">
        <v>42178</v>
      </c>
      <c r="E44" s="145" t="s">
        <v>668</v>
      </c>
      <c r="F44" s="173">
        <v>775553.39</v>
      </c>
      <c r="G44" s="145" t="s">
        <v>60</v>
      </c>
    </row>
    <row r="45" spans="1:7" ht="21" x14ac:dyDescent="0.25">
      <c r="A45" s="337">
        <v>41</v>
      </c>
      <c r="B45" s="190" t="s">
        <v>689</v>
      </c>
      <c r="C45" s="148" t="s">
        <v>162</v>
      </c>
      <c r="D45" s="115">
        <v>42208</v>
      </c>
      <c r="E45" s="115">
        <v>42327</v>
      </c>
      <c r="F45" s="173">
        <v>883337.94</v>
      </c>
      <c r="G45" s="145" t="s">
        <v>60</v>
      </c>
    </row>
    <row r="46" spans="1:7" ht="21" x14ac:dyDescent="0.25">
      <c r="A46" s="337">
        <v>42</v>
      </c>
      <c r="B46" s="120" t="s">
        <v>690</v>
      </c>
      <c r="C46" s="148" t="s">
        <v>176</v>
      </c>
      <c r="D46" s="115">
        <v>42219</v>
      </c>
      <c r="E46" s="115">
        <v>42263</v>
      </c>
      <c r="F46" s="173">
        <v>126803.33</v>
      </c>
      <c r="G46" s="145" t="s">
        <v>60</v>
      </c>
    </row>
    <row r="47" spans="1:7" ht="21" x14ac:dyDescent="0.25">
      <c r="A47" s="337">
        <v>43</v>
      </c>
      <c r="B47" s="190" t="s">
        <v>684</v>
      </c>
      <c r="C47" s="148" t="s">
        <v>149</v>
      </c>
      <c r="D47" s="115">
        <v>42282</v>
      </c>
      <c r="E47" s="115">
        <v>42720</v>
      </c>
      <c r="F47" s="173">
        <v>286602.25</v>
      </c>
      <c r="G47" s="145" t="s">
        <v>60</v>
      </c>
    </row>
    <row r="48" spans="1:7" ht="21" x14ac:dyDescent="0.25">
      <c r="A48" s="337">
        <v>44</v>
      </c>
      <c r="B48" s="190" t="s">
        <v>691</v>
      </c>
      <c r="C48" s="148" t="s">
        <v>155</v>
      </c>
      <c r="D48" s="115">
        <v>42433</v>
      </c>
      <c r="E48" s="115">
        <v>42632</v>
      </c>
      <c r="F48" s="173">
        <v>3283030.5</v>
      </c>
      <c r="G48" s="145" t="s">
        <v>60</v>
      </c>
    </row>
    <row r="49" spans="1:7" ht="39.75" customHeight="1" x14ac:dyDescent="0.25">
      <c r="A49" s="337">
        <v>45</v>
      </c>
      <c r="B49" s="190" t="s">
        <v>692</v>
      </c>
      <c r="C49" s="148" t="s">
        <v>149</v>
      </c>
      <c r="D49" s="115">
        <v>42447</v>
      </c>
      <c r="E49" s="115">
        <v>42486</v>
      </c>
      <c r="F49" s="173">
        <v>103111.34</v>
      </c>
      <c r="G49" s="145" t="s">
        <v>60</v>
      </c>
    </row>
    <row r="50" spans="1:7" ht="21" x14ac:dyDescent="0.25">
      <c r="A50" s="337">
        <v>46</v>
      </c>
      <c r="B50" s="190" t="s">
        <v>693</v>
      </c>
      <c r="C50" s="148" t="s">
        <v>198</v>
      </c>
      <c r="D50" s="115">
        <v>42520</v>
      </c>
      <c r="E50" s="115">
        <v>42609</v>
      </c>
      <c r="F50" s="173">
        <v>72567.039999999994</v>
      </c>
      <c r="G50" s="145" t="s">
        <v>60</v>
      </c>
    </row>
    <row r="51" spans="1:7" ht="21" x14ac:dyDescent="0.25">
      <c r="A51" s="337">
        <v>47</v>
      </c>
      <c r="B51" s="190" t="s">
        <v>694</v>
      </c>
      <c r="C51" s="148" t="s">
        <v>159</v>
      </c>
      <c r="D51" s="115">
        <v>43024</v>
      </c>
      <c r="E51" s="115">
        <v>43054</v>
      </c>
      <c r="F51" s="173">
        <v>89070.76</v>
      </c>
      <c r="G51" s="145" t="s">
        <v>60</v>
      </c>
    </row>
    <row r="52" spans="1:7" ht="21" x14ac:dyDescent="0.25">
      <c r="A52" s="337">
        <v>48</v>
      </c>
      <c r="B52" s="190" t="s">
        <v>695</v>
      </c>
      <c r="C52" s="148" t="s">
        <v>149</v>
      </c>
      <c r="D52" s="115">
        <v>42914</v>
      </c>
      <c r="E52" s="115">
        <v>42983</v>
      </c>
      <c r="F52" s="173">
        <v>771650.01</v>
      </c>
      <c r="G52" s="145" t="s">
        <v>60</v>
      </c>
    </row>
    <row r="53" spans="1:7" ht="21" x14ac:dyDescent="0.25">
      <c r="A53" s="337">
        <v>49</v>
      </c>
      <c r="B53" s="21" t="s">
        <v>999</v>
      </c>
      <c r="C53" s="148" t="s">
        <v>149</v>
      </c>
      <c r="D53" s="172">
        <v>2017</v>
      </c>
      <c r="E53" s="172">
        <v>2017</v>
      </c>
      <c r="F53" s="268">
        <v>37000000</v>
      </c>
      <c r="G53" s="145" t="s">
        <v>60</v>
      </c>
    </row>
    <row r="54" spans="1:7" ht="21" x14ac:dyDescent="0.25">
      <c r="A54" s="337">
        <v>50</v>
      </c>
      <c r="B54" s="21" t="s">
        <v>1000</v>
      </c>
      <c r="C54" s="148" t="s">
        <v>149</v>
      </c>
      <c r="D54" s="172">
        <v>2017</v>
      </c>
      <c r="E54" s="172">
        <v>2017</v>
      </c>
      <c r="F54" s="268">
        <v>135000000</v>
      </c>
      <c r="G54" s="145" t="s">
        <v>60</v>
      </c>
    </row>
    <row r="55" spans="1:7" ht="21" x14ac:dyDescent="0.25">
      <c r="A55" s="337">
        <v>51</v>
      </c>
      <c r="B55" s="21" t="s">
        <v>1001</v>
      </c>
      <c r="C55" s="148" t="s">
        <v>149</v>
      </c>
      <c r="D55" s="172">
        <v>2017</v>
      </c>
      <c r="E55" s="172">
        <v>2017</v>
      </c>
      <c r="F55" s="268">
        <v>15210000</v>
      </c>
      <c r="G55" s="145" t="s">
        <v>60</v>
      </c>
    </row>
    <row r="56" spans="1:7" ht="21" x14ac:dyDescent="0.25">
      <c r="A56" s="337">
        <v>52</v>
      </c>
      <c r="B56" s="190" t="s">
        <v>696</v>
      </c>
      <c r="C56" s="148" t="s">
        <v>149</v>
      </c>
      <c r="D56" s="166">
        <v>43028</v>
      </c>
      <c r="E56" s="166">
        <v>43241</v>
      </c>
      <c r="F56" s="85">
        <v>97997.81</v>
      </c>
      <c r="G56" s="145" t="s">
        <v>60</v>
      </c>
    </row>
    <row r="57" spans="1:7" ht="21" x14ac:dyDescent="0.25">
      <c r="A57" s="337">
        <v>53</v>
      </c>
      <c r="B57" s="190" t="s">
        <v>697</v>
      </c>
      <c r="C57" s="148" t="s">
        <v>149</v>
      </c>
      <c r="D57" s="77">
        <v>42954</v>
      </c>
      <c r="E57" s="77">
        <v>43252</v>
      </c>
      <c r="F57" s="85">
        <v>606354.30000000005</v>
      </c>
      <c r="G57" s="145" t="s">
        <v>60</v>
      </c>
    </row>
    <row r="58" spans="1:7" ht="21" x14ac:dyDescent="0.25">
      <c r="A58" s="337">
        <v>54</v>
      </c>
      <c r="B58" s="190" t="s">
        <v>698</v>
      </c>
      <c r="C58" s="148" t="s">
        <v>149</v>
      </c>
      <c r="D58" s="171">
        <v>42934</v>
      </c>
      <c r="E58" s="171">
        <v>43434</v>
      </c>
      <c r="F58" s="85">
        <v>2676994.34</v>
      </c>
      <c r="G58" s="145" t="s">
        <v>60</v>
      </c>
    </row>
    <row r="59" spans="1:7" ht="21" x14ac:dyDescent="0.25">
      <c r="A59" s="337">
        <v>55</v>
      </c>
      <c r="B59" s="6" t="s">
        <v>1118</v>
      </c>
      <c r="C59" s="145" t="s">
        <v>149</v>
      </c>
      <c r="D59" s="145">
        <v>2020</v>
      </c>
      <c r="E59" s="145">
        <v>2020</v>
      </c>
      <c r="F59" s="291">
        <v>14495000</v>
      </c>
      <c r="G59" s="145" t="s">
        <v>60</v>
      </c>
    </row>
    <row r="60" spans="1:7" ht="21" x14ac:dyDescent="0.25">
      <c r="A60" s="337">
        <v>56</v>
      </c>
      <c r="B60" s="6" t="s">
        <v>1119</v>
      </c>
      <c r="C60" s="145" t="s">
        <v>149</v>
      </c>
      <c r="D60" s="145">
        <v>2020</v>
      </c>
      <c r="E60" s="145">
        <v>2020</v>
      </c>
      <c r="F60" s="291">
        <v>750000</v>
      </c>
      <c r="G60" s="145" t="s">
        <v>60</v>
      </c>
    </row>
    <row r="61" spans="1:7" ht="21" x14ac:dyDescent="0.25">
      <c r="A61" s="343">
        <v>57</v>
      </c>
      <c r="B61" s="265" t="s">
        <v>1001</v>
      </c>
      <c r="C61" s="4" t="s">
        <v>149</v>
      </c>
      <c r="D61" s="145">
        <v>2019</v>
      </c>
      <c r="E61" s="145">
        <v>2020</v>
      </c>
      <c r="F61" s="85">
        <v>500000</v>
      </c>
      <c r="G61" s="145" t="s">
        <v>60</v>
      </c>
    </row>
    <row r="62" spans="1:7" ht="21" x14ac:dyDescent="0.25">
      <c r="A62" s="343">
        <v>58</v>
      </c>
      <c r="B62" s="6" t="s">
        <v>1116</v>
      </c>
      <c r="C62" s="145" t="s">
        <v>149</v>
      </c>
      <c r="D62" s="145">
        <v>2020</v>
      </c>
      <c r="E62" s="145">
        <v>2020</v>
      </c>
      <c r="F62" s="291">
        <v>50000</v>
      </c>
      <c r="G62" s="145" t="s">
        <v>60</v>
      </c>
    </row>
    <row r="63" spans="1:7" ht="21" x14ac:dyDescent="0.25">
      <c r="A63" s="343">
        <v>59</v>
      </c>
      <c r="B63" s="6" t="s">
        <v>1000</v>
      </c>
      <c r="C63" s="145" t="s">
        <v>1073</v>
      </c>
      <c r="D63" s="145">
        <v>2009</v>
      </c>
      <c r="E63" s="145">
        <v>2020</v>
      </c>
      <c r="F63" s="291">
        <v>10958000</v>
      </c>
      <c r="G63" s="145" t="s">
        <v>60</v>
      </c>
    </row>
    <row r="64" spans="1:7" ht="21" x14ac:dyDescent="0.25">
      <c r="A64" s="343" t="s">
        <v>1301</v>
      </c>
      <c r="B64" s="6" t="s">
        <v>1117</v>
      </c>
      <c r="C64" s="145" t="s">
        <v>1073</v>
      </c>
      <c r="D64" s="145">
        <v>2009</v>
      </c>
      <c r="E64" s="145">
        <v>2021</v>
      </c>
      <c r="F64" s="291">
        <v>38500000</v>
      </c>
      <c r="G64" s="145" t="s">
        <v>60</v>
      </c>
    </row>
    <row r="65" spans="1:7" ht="21" x14ac:dyDescent="0.35">
      <c r="A65" s="389" t="s">
        <v>1303</v>
      </c>
      <c r="B65" s="368" t="s">
        <v>1284</v>
      </c>
      <c r="C65" s="371" t="s">
        <v>149</v>
      </c>
      <c r="D65" s="371">
        <v>2021</v>
      </c>
      <c r="E65" s="371">
        <v>2021</v>
      </c>
      <c r="F65" s="372">
        <v>50000</v>
      </c>
      <c r="G65" s="145" t="s">
        <v>60</v>
      </c>
    </row>
    <row r="66" spans="1:7" ht="21" x14ac:dyDescent="0.35">
      <c r="A66" s="389" t="s">
        <v>1306</v>
      </c>
      <c r="B66" s="368" t="s">
        <v>1118</v>
      </c>
      <c r="C66" s="371" t="s">
        <v>149</v>
      </c>
      <c r="D66" s="371">
        <v>2021</v>
      </c>
      <c r="E66" s="371">
        <v>2021</v>
      </c>
      <c r="F66" s="372">
        <v>4500000</v>
      </c>
      <c r="G66" s="145" t="s">
        <v>60</v>
      </c>
    </row>
    <row r="67" spans="1:7" ht="21" x14ac:dyDescent="0.35">
      <c r="A67" s="389" t="s">
        <v>1307</v>
      </c>
      <c r="B67" s="368" t="s">
        <v>1287</v>
      </c>
      <c r="C67" s="371" t="s">
        <v>149</v>
      </c>
      <c r="D67" s="371">
        <v>2021</v>
      </c>
      <c r="E67" s="371">
        <v>2021</v>
      </c>
      <c r="F67" s="372">
        <v>450000</v>
      </c>
      <c r="G67" s="145" t="s">
        <v>60</v>
      </c>
    </row>
    <row r="68" spans="1:7" ht="21" x14ac:dyDescent="0.35">
      <c r="A68" s="406" t="s">
        <v>1367</v>
      </c>
      <c r="B68" s="368" t="s">
        <v>1287</v>
      </c>
      <c r="C68" s="371" t="s">
        <v>149</v>
      </c>
      <c r="D68" s="371">
        <v>2022</v>
      </c>
      <c r="E68" s="371">
        <v>2022</v>
      </c>
      <c r="F68" s="372">
        <v>500000</v>
      </c>
      <c r="G68" s="367" t="s">
        <v>76</v>
      </c>
    </row>
    <row r="69" spans="1:7" ht="28.5" x14ac:dyDescent="0.25">
      <c r="A69" s="430" t="s">
        <v>8</v>
      </c>
      <c r="B69" s="430"/>
      <c r="C69" s="430"/>
      <c r="D69" s="430"/>
      <c r="E69" s="430"/>
      <c r="F69" s="269">
        <f>SUM(F5:F68)</f>
        <v>391381460.91000003</v>
      </c>
      <c r="G69" s="145"/>
    </row>
    <row r="70" spans="1:7" x14ac:dyDescent="0.25">
      <c r="A70" s="429" t="s">
        <v>1</v>
      </c>
      <c r="B70" s="429"/>
      <c r="C70" s="429"/>
      <c r="D70" s="429"/>
      <c r="E70" s="429"/>
      <c r="F70" s="429"/>
      <c r="G70" s="429"/>
    </row>
    <row r="71" spans="1:7" ht="21" x14ac:dyDescent="0.35">
      <c r="A71" s="370">
        <v>1</v>
      </c>
      <c r="B71" s="368" t="s">
        <v>1283</v>
      </c>
      <c r="C71" s="371" t="s">
        <v>149</v>
      </c>
      <c r="D71" s="371">
        <v>2021</v>
      </c>
      <c r="E71" s="371">
        <v>2023</v>
      </c>
      <c r="F71" s="372">
        <v>649386</v>
      </c>
      <c r="G71" s="367" t="s">
        <v>76</v>
      </c>
    </row>
    <row r="72" spans="1:7" ht="21" x14ac:dyDescent="0.35">
      <c r="A72" s="370">
        <v>2</v>
      </c>
      <c r="B72" s="368" t="s">
        <v>1284</v>
      </c>
      <c r="C72" s="371" t="s">
        <v>1073</v>
      </c>
      <c r="D72" s="371">
        <v>2022</v>
      </c>
      <c r="E72" s="371">
        <v>2023</v>
      </c>
      <c r="F72" s="372">
        <v>50000</v>
      </c>
      <c r="G72" s="367" t="s">
        <v>76</v>
      </c>
    </row>
    <row r="73" spans="1:7" ht="21" x14ac:dyDescent="0.35">
      <c r="A73" s="370">
        <v>3</v>
      </c>
      <c r="B73" s="368" t="s">
        <v>1285</v>
      </c>
      <c r="C73" s="371" t="s">
        <v>1073</v>
      </c>
      <c r="D73" s="371">
        <v>2021</v>
      </c>
      <c r="E73" s="371">
        <v>2023</v>
      </c>
      <c r="F73" s="372">
        <v>12964273</v>
      </c>
      <c r="G73" s="367" t="s">
        <v>76</v>
      </c>
    </row>
    <row r="74" spans="1:7" ht="21" x14ac:dyDescent="0.35">
      <c r="A74" s="370">
        <v>4</v>
      </c>
      <c r="B74" s="368" t="s">
        <v>1286</v>
      </c>
      <c r="C74" s="371" t="s">
        <v>149</v>
      </c>
      <c r="D74" s="371">
        <v>2020</v>
      </c>
      <c r="E74" s="371">
        <v>2025</v>
      </c>
      <c r="F74" s="372">
        <v>3000000</v>
      </c>
      <c r="G74" s="367" t="s">
        <v>76</v>
      </c>
    </row>
    <row r="75" spans="1:7" ht="21" x14ac:dyDescent="0.35">
      <c r="A75" s="370">
        <v>5</v>
      </c>
      <c r="B75" s="368" t="s">
        <v>1118</v>
      </c>
      <c r="C75" s="371" t="s">
        <v>149</v>
      </c>
      <c r="D75" s="371">
        <v>2022</v>
      </c>
      <c r="E75" s="371">
        <v>2023</v>
      </c>
      <c r="F75" s="372">
        <v>5998000</v>
      </c>
      <c r="G75" s="367" t="s">
        <v>76</v>
      </c>
    </row>
    <row r="76" spans="1:7" x14ac:dyDescent="0.25">
      <c r="A76" s="430" t="s">
        <v>2</v>
      </c>
      <c r="B76" s="430"/>
      <c r="C76" s="430"/>
      <c r="D76" s="430"/>
      <c r="E76" s="430"/>
      <c r="F76" s="270">
        <f>SUM(F71:F75)</f>
        <v>22661659</v>
      </c>
      <c r="G76" s="145"/>
    </row>
    <row r="77" spans="1:7" ht="28.5" x14ac:dyDescent="0.25">
      <c r="A77" s="431" t="s">
        <v>2</v>
      </c>
      <c r="B77" s="431"/>
      <c r="C77" s="431"/>
      <c r="D77" s="431"/>
      <c r="E77" s="431"/>
      <c r="F77" s="271">
        <f>F69+F76</f>
        <v>414043119.91000003</v>
      </c>
      <c r="G77" s="13"/>
    </row>
    <row r="78" spans="1:7" ht="21" x14ac:dyDescent="0.25">
      <c r="A78" s="432"/>
      <c r="B78" s="432"/>
      <c r="C78" s="432"/>
      <c r="D78" s="432"/>
      <c r="E78" s="432"/>
      <c r="F78" s="432"/>
      <c r="G78" s="432"/>
    </row>
    <row r="79" spans="1:7" ht="36.950000000000003" customHeight="1" x14ac:dyDescent="0.25">
      <c r="A79" s="428" t="s">
        <v>129</v>
      </c>
      <c r="B79" s="428"/>
      <c r="C79" s="428"/>
      <c r="D79" s="428"/>
      <c r="E79" s="428"/>
      <c r="F79" s="428"/>
      <c r="G79" s="428"/>
    </row>
    <row r="80" spans="1:7" x14ac:dyDescent="0.25">
      <c r="A80" s="429" t="s">
        <v>0</v>
      </c>
      <c r="B80" s="429"/>
      <c r="C80" s="429"/>
      <c r="D80" s="429"/>
      <c r="E80" s="429"/>
      <c r="F80" s="429"/>
      <c r="G80" s="429"/>
    </row>
    <row r="81" spans="1:9" ht="25.5" x14ac:dyDescent="0.25">
      <c r="A81" s="164" t="s">
        <v>1308</v>
      </c>
      <c r="B81" s="167" t="s">
        <v>58</v>
      </c>
      <c r="C81" s="148" t="s">
        <v>61</v>
      </c>
      <c r="D81" s="150">
        <v>1986</v>
      </c>
      <c r="E81" s="150">
        <v>2003</v>
      </c>
      <c r="F81" s="231">
        <v>329239394</v>
      </c>
      <c r="G81" s="148" t="s">
        <v>60</v>
      </c>
      <c r="I81" s="417"/>
    </row>
    <row r="82" spans="1:9" ht="25.5" x14ac:dyDescent="0.25">
      <c r="A82" s="164" t="s">
        <v>1309</v>
      </c>
      <c r="B82" s="167" t="s">
        <v>57</v>
      </c>
      <c r="C82" s="148" t="s">
        <v>66</v>
      </c>
      <c r="D82" s="150">
        <v>1990</v>
      </c>
      <c r="E82" s="150">
        <v>2005</v>
      </c>
      <c r="F82" s="231">
        <v>290629093</v>
      </c>
      <c r="G82" s="148" t="s">
        <v>60</v>
      </c>
    </row>
    <row r="83" spans="1:9" ht="25.5" x14ac:dyDescent="0.25">
      <c r="A83" s="164" t="s">
        <v>1310</v>
      </c>
      <c r="B83" s="167" t="s">
        <v>56</v>
      </c>
      <c r="C83" s="148" t="s">
        <v>66</v>
      </c>
      <c r="D83" s="150">
        <v>1996</v>
      </c>
      <c r="E83" s="150">
        <v>2006</v>
      </c>
      <c r="F83" s="231">
        <v>66013475</v>
      </c>
      <c r="G83" s="148" t="s">
        <v>60</v>
      </c>
    </row>
    <row r="84" spans="1:9" ht="25.5" x14ac:dyDescent="0.25">
      <c r="A84" s="164" t="s">
        <v>1311</v>
      </c>
      <c r="B84" s="167" t="s">
        <v>55</v>
      </c>
      <c r="C84" s="148" t="s">
        <v>62</v>
      </c>
      <c r="D84" s="150">
        <v>1997</v>
      </c>
      <c r="E84" s="150">
        <v>2008</v>
      </c>
      <c r="F84" s="231">
        <v>412252260</v>
      </c>
      <c r="G84" s="148" t="s">
        <v>60</v>
      </c>
    </row>
    <row r="85" spans="1:9" ht="25.5" x14ac:dyDescent="0.25">
      <c r="A85" s="164" t="s">
        <v>1312</v>
      </c>
      <c r="B85" s="167" t="s">
        <v>54</v>
      </c>
      <c r="C85" s="148" t="s">
        <v>63</v>
      </c>
      <c r="D85" s="150">
        <v>1996</v>
      </c>
      <c r="E85" s="150">
        <v>2011</v>
      </c>
      <c r="F85" s="231">
        <v>280992166</v>
      </c>
      <c r="G85" s="148" t="s">
        <v>60</v>
      </c>
    </row>
    <row r="86" spans="1:9" ht="25.5" x14ac:dyDescent="0.25">
      <c r="A86" s="164" t="s">
        <v>1313</v>
      </c>
      <c r="B86" s="167" t="s">
        <v>53</v>
      </c>
      <c r="C86" s="148" t="s">
        <v>63</v>
      </c>
      <c r="D86" s="150">
        <v>2009</v>
      </c>
      <c r="E86" s="150">
        <v>2016</v>
      </c>
      <c r="F86" s="231">
        <v>68047591</v>
      </c>
      <c r="G86" s="148" t="s">
        <v>60</v>
      </c>
    </row>
    <row r="87" spans="1:9" ht="25.5" x14ac:dyDescent="0.25">
      <c r="A87" s="164" t="s">
        <v>1314</v>
      </c>
      <c r="B87" s="167" t="s">
        <v>52</v>
      </c>
      <c r="C87" s="148" t="s">
        <v>64</v>
      </c>
      <c r="D87" s="150">
        <v>2010</v>
      </c>
      <c r="E87" s="150">
        <v>2014</v>
      </c>
      <c r="F87" s="231">
        <v>86937928</v>
      </c>
      <c r="G87" s="148" t="s">
        <v>60</v>
      </c>
    </row>
    <row r="88" spans="1:9" ht="25.5" x14ac:dyDescent="0.25">
      <c r="A88" s="164" t="s">
        <v>1315</v>
      </c>
      <c r="B88" s="167" t="s">
        <v>11</v>
      </c>
      <c r="C88" s="148" t="s">
        <v>64</v>
      </c>
      <c r="D88" s="150">
        <v>2000</v>
      </c>
      <c r="E88" s="150">
        <v>2003</v>
      </c>
      <c r="F88" s="231">
        <v>220340.99535807653</v>
      </c>
      <c r="G88" s="148" t="s">
        <v>60</v>
      </c>
    </row>
    <row r="89" spans="1:9" ht="25.5" x14ac:dyDescent="0.25">
      <c r="A89" s="164" t="s">
        <v>1316</v>
      </c>
      <c r="B89" s="167" t="s">
        <v>12</v>
      </c>
      <c r="C89" s="148" t="s">
        <v>65</v>
      </c>
      <c r="D89" s="150">
        <v>2002</v>
      </c>
      <c r="E89" s="150">
        <v>2007</v>
      </c>
      <c r="F89" s="231">
        <v>3259018.9904308082</v>
      </c>
      <c r="G89" s="148" t="s">
        <v>60</v>
      </c>
    </row>
    <row r="90" spans="1:9" ht="25.5" x14ac:dyDescent="0.25">
      <c r="A90" s="164" t="s">
        <v>1317</v>
      </c>
      <c r="B90" s="167" t="s">
        <v>13</v>
      </c>
      <c r="C90" s="148" t="s">
        <v>66</v>
      </c>
      <c r="D90" s="150">
        <v>1998</v>
      </c>
      <c r="E90" s="150">
        <v>2007</v>
      </c>
      <c r="F90" s="231">
        <v>2456725.4126603492</v>
      </c>
      <c r="G90" s="148" t="s">
        <v>60</v>
      </c>
    </row>
    <row r="91" spans="1:9" ht="25.5" x14ac:dyDescent="0.25">
      <c r="A91" s="164" t="s">
        <v>1318</v>
      </c>
      <c r="B91" s="167" t="s">
        <v>14</v>
      </c>
      <c r="C91" s="148" t="s">
        <v>66</v>
      </c>
      <c r="D91" s="150">
        <v>1998</v>
      </c>
      <c r="E91" s="150">
        <v>2007</v>
      </c>
      <c r="F91" s="231">
        <v>4650125.7461202536</v>
      </c>
      <c r="G91" s="148" t="s">
        <v>60</v>
      </c>
    </row>
    <row r="92" spans="1:9" ht="25.5" x14ac:dyDescent="0.25">
      <c r="A92" s="164" t="s">
        <v>1319</v>
      </c>
      <c r="B92" s="167" t="s">
        <v>15</v>
      </c>
      <c r="C92" s="148" t="s">
        <v>63</v>
      </c>
      <c r="D92" s="150">
        <v>2009</v>
      </c>
      <c r="E92" s="150">
        <v>2009</v>
      </c>
      <c r="F92" s="231">
        <v>830373.77060519566</v>
      </c>
      <c r="G92" s="148" t="s">
        <v>60</v>
      </c>
    </row>
    <row r="93" spans="1:9" ht="25.5" x14ac:dyDescent="0.25">
      <c r="A93" s="164" t="s">
        <v>1320</v>
      </c>
      <c r="B93" s="167" t="s">
        <v>16</v>
      </c>
      <c r="C93" s="148" t="s">
        <v>62</v>
      </c>
      <c r="D93" s="150">
        <v>2008</v>
      </c>
      <c r="E93" s="150">
        <v>2009</v>
      </c>
      <c r="F93" s="231">
        <v>1461827.3532757238</v>
      </c>
      <c r="G93" s="148" t="s">
        <v>60</v>
      </c>
    </row>
    <row r="94" spans="1:9" ht="25.5" x14ac:dyDescent="0.25">
      <c r="A94" s="164" t="s">
        <v>1321</v>
      </c>
      <c r="B94" s="167" t="s">
        <v>17</v>
      </c>
      <c r="C94" s="148" t="s">
        <v>62</v>
      </c>
      <c r="D94" s="150">
        <v>2008</v>
      </c>
      <c r="E94" s="150">
        <v>2010</v>
      </c>
      <c r="F94" s="231">
        <v>3621913.7454588725</v>
      </c>
      <c r="G94" s="148" t="s">
        <v>60</v>
      </c>
    </row>
    <row r="95" spans="1:9" ht="25.5" x14ac:dyDescent="0.25">
      <c r="A95" s="164" t="s">
        <v>1322</v>
      </c>
      <c r="B95" s="167" t="s">
        <v>18</v>
      </c>
      <c r="C95" s="148" t="s">
        <v>65</v>
      </c>
      <c r="D95" s="150">
        <v>2007</v>
      </c>
      <c r="E95" s="150">
        <v>2011</v>
      </c>
      <c r="F95" s="231">
        <v>8513907.3993783891</v>
      </c>
      <c r="G95" s="148" t="s">
        <v>60</v>
      </c>
    </row>
    <row r="96" spans="1:9" ht="25.5" x14ac:dyDescent="0.25">
      <c r="A96" s="164" t="s">
        <v>1323</v>
      </c>
      <c r="B96" s="167" t="s">
        <v>19</v>
      </c>
      <c r="C96" s="148" t="s">
        <v>65</v>
      </c>
      <c r="D96" s="150">
        <v>2010</v>
      </c>
      <c r="E96" s="150">
        <v>2012</v>
      </c>
      <c r="F96" s="231">
        <v>677468.26000767096</v>
      </c>
      <c r="G96" s="148" t="s">
        <v>60</v>
      </c>
    </row>
    <row r="97" spans="1:7" ht="25.5" x14ac:dyDescent="0.25">
      <c r="A97" s="164" t="s">
        <v>1324</v>
      </c>
      <c r="B97" s="167" t="s">
        <v>20</v>
      </c>
      <c r="C97" s="148" t="s">
        <v>64</v>
      </c>
      <c r="D97" s="150">
        <v>2010</v>
      </c>
      <c r="E97" s="150">
        <v>2013</v>
      </c>
      <c r="F97" s="231">
        <v>1188360.1241629042</v>
      </c>
      <c r="G97" s="148" t="s">
        <v>60</v>
      </c>
    </row>
    <row r="98" spans="1:7" ht="39.75" customHeight="1" x14ac:dyDescent="0.25">
      <c r="A98" s="164" t="s">
        <v>1325</v>
      </c>
      <c r="B98" s="167" t="s">
        <v>21</v>
      </c>
      <c r="C98" s="148" t="s">
        <v>65</v>
      </c>
      <c r="D98" s="150">
        <v>2011</v>
      </c>
      <c r="E98" s="150">
        <v>2013</v>
      </c>
      <c r="F98" s="231">
        <v>1903287.7267616717</v>
      </c>
      <c r="G98" s="148" t="s">
        <v>60</v>
      </c>
    </row>
    <row r="99" spans="1:7" ht="25.5" x14ac:dyDescent="0.25">
      <c r="A99" s="164" t="s">
        <v>1326</v>
      </c>
      <c r="B99" s="167" t="s">
        <v>22</v>
      </c>
      <c r="C99" s="148" t="s">
        <v>65</v>
      </c>
      <c r="D99" s="150">
        <v>2012</v>
      </c>
      <c r="E99" s="150">
        <v>2013</v>
      </c>
      <c r="F99" s="231">
        <v>2043440.3526877912</v>
      </c>
      <c r="G99" s="148" t="s">
        <v>60</v>
      </c>
    </row>
    <row r="100" spans="1:7" ht="25.5" x14ac:dyDescent="0.25">
      <c r="A100" s="164" t="s">
        <v>1327</v>
      </c>
      <c r="B100" s="167" t="s">
        <v>23</v>
      </c>
      <c r="C100" s="148" t="s">
        <v>64</v>
      </c>
      <c r="D100" s="150">
        <v>2012</v>
      </c>
      <c r="E100" s="150">
        <v>2014</v>
      </c>
      <c r="F100" s="231">
        <v>2082205.0172633731</v>
      </c>
      <c r="G100" s="148" t="s">
        <v>60</v>
      </c>
    </row>
    <row r="101" spans="1:7" ht="25.5" x14ac:dyDescent="0.25">
      <c r="A101" s="164" t="s">
        <v>1328</v>
      </c>
      <c r="B101" s="167" t="s">
        <v>24</v>
      </c>
      <c r="C101" s="148" t="s">
        <v>66</v>
      </c>
      <c r="D101" s="150">
        <v>2010</v>
      </c>
      <c r="E101" s="150">
        <v>2014</v>
      </c>
      <c r="F101" s="231">
        <v>8504659.7706931941</v>
      </c>
      <c r="G101" s="148" t="s">
        <v>60</v>
      </c>
    </row>
    <row r="102" spans="1:7" ht="25.5" x14ac:dyDescent="0.25">
      <c r="A102" s="164" t="s">
        <v>1329</v>
      </c>
      <c r="B102" s="167" t="s">
        <v>25</v>
      </c>
      <c r="C102" s="148" t="s">
        <v>64</v>
      </c>
      <c r="D102" s="150">
        <v>2011</v>
      </c>
      <c r="E102" s="150">
        <v>2014</v>
      </c>
      <c r="F102" s="231">
        <v>1007914.8546868837</v>
      </c>
      <c r="G102" s="148" t="s">
        <v>60</v>
      </c>
    </row>
    <row r="103" spans="1:7" ht="25.5" x14ac:dyDescent="0.25">
      <c r="A103" s="164" t="s">
        <v>1330</v>
      </c>
      <c r="B103" s="167" t="s">
        <v>26</v>
      </c>
      <c r="C103" s="148" t="s">
        <v>65</v>
      </c>
      <c r="D103" s="150">
        <v>2012</v>
      </c>
      <c r="E103" s="150">
        <v>2014</v>
      </c>
      <c r="F103" s="231">
        <v>641658.78795532661</v>
      </c>
      <c r="G103" s="148" t="s">
        <v>60</v>
      </c>
    </row>
    <row r="104" spans="1:7" ht="25.5" x14ac:dyDescent="0.25">
      <c r="A104" s="164" t="s">
        <v>1331</v>
      </c>
      <c r="B104" s="167" t="s">
        <v>27</v>
      </c>
      <c r="C104" s="148" t="s">
        <v>64</v>
      </c>
      <c r="D104" s="150">
        <v>2012</v>
      </c>
      <c r="E104" s="150">
        <v>2014</v>
      </c>
      <c r="F104" s="231">
        <v>625930.54558248748</v>
      </c>
      <c r="G104" s="148" t="s">
        <v>60</v>
      </c>
    </row>
    <row r="105" spans="1:7" ht="40.5" customHeight="1" x14ac:dyDescent="0.25">
      <c r="A105" s="164" t="s">
        <v>1332</v>
      </c>
      <c r="B105" s="167" t="s">
        <v>28</v>
      </c>
      <c r="C105" s="148" t="s">
        <v>65</v>
      </c>
      <c r="D105" s="150">
        <v>2012</v>
      </c>
      <c r="E105" s="150">
        <v>2014</v>
      </c>
      <c r="F105" s="231">
        <v>5627900.1504684407</v>
      </c>
      <c r="G105" s="148" t="s">
        <v>60</v>
      </c>
    </row>
    <row r="106" spans="1:7" ht="25.5" x14ac:dyDescent="0.25">
      <c r="A106" s="164" t="s">
        <v>1333</v>
      </c>
      <c r="B106" s="167" t="s">
        <v>29</v>
      </c>
      <c r="C106" s="148" t="s">
        <v>64</v>
      </c>
      <c r="D106" s="150">
        <v>2009</v>
      </c>
      <c r="E106" s="150">
        <v>2015</v>
      </c>
      <c r="F106" s="231">
        <v>12848566.803493705</v>
      </c>
      <c r="G106" s="148" t="s">
        <v>60</v>
      </c>
    </row>
    <row r="107" spans="1:7" ht="25.5" x14ac:dyDescent="0.25">
      <c r="A107" s="164" t="s">
        <v>1334</v>
      </c>
      <c r="B107" s="167" t="s">
        <v>30</v>
      </c>
      <c r="C107" s="148" t="s">
        <v>64</v>
      </c>
      <c r="D107" s="150">
        <v>2013</v>
      </c>
      <c r="E107" s="150">
        <v>2015</v>
      </c>
      <c r="F107" s="231">
        <v>5042280.6367671471</v>
      </c>
      <c r="G107" s="148" t="s">
        <v>60</v>
      </c>
    </row>
    <row r="108" spans="1:7" ht="25.5" x14ac:dyDescent="0.25">
      <c r="A108" s="164" t="s">
        <v>1335</v>
      </c>
      <c r="B108" s="167" t="s">
        <v>31</v>
      </c>
      <c r="C108" s="148" t="s">
        <v>65</v>
      </c>
      <c r="D108" s="150">
        <v>2013</v>
      </c>
      <c r="E108" s="150">
        <v>2015</v>
      </c>
      <c r="F108" s="231">
        <v>2884228.005177577</v>
      </c>
      <c r="G108" s="148" t="s">
        <v>60</v>
      </c>
    </row>
    <row r="109" spans="1:7" ht="25.5" x14ac:dyDescent="0.25">
      <c r="A109" s="164" t="s">
        <v>1336</v>
      </c>
      <c r="B109" s="167" t="s">
        <v>32</v>
      </c>
      <c r="C109" s="148" t="s">
        <v>65</v>
      </c>
      <c r="D109" s="150">
        <v>2013</v>
      </c>
      <c r="E109" s="150">
        <v>2015</v>
      </c>
      <c r="F109" s="231">
        <v>1416272.6506075668</v>
      </c>
      <c r="G109" s="148" t="s">
        <v>60</v>
      </c>
    </row>
    <row r="110" spans="1:7" ht="25.5" x14ac:dyDescent="0.25">
      <c r="A110" s="164" t="s">
        <v>1337</v>
      </c>
      <c r="B110" s="167" t="s">
        <v>33</v>
      </c>
      <c r="C110" s="148" t="s">
        <v>65</v>
      </c>
      <c r="D110" s="150">
        <v>2013</v>
      </c>
      <c r="E110" s="150">
        <v>2015</v>
      </c>
      <c r="F110" s="231">
        <v>1280144.1136736143</v>
      </c>
      <c r="G110" s="148" t="s">
        <v>60</v>
      </c>
    </row>
    <row r="111" spans="1:7" ht="25.5" x14ac:dyDescent="0.25">
      <c r="A111" s="164" t="s">
        <v>1338</v>
      </c>
      <c r="B111" s="167" t="s">
        <v>34</v>
      </c>
      <c r="C111" s="148" t="s">
        <v>65</v>
      </c>
      <c r="D111" s="150">
        <v>2014</v>
      </c>
      <c r="E111" s="150">
        <v>2016</v>
      </c>
      <c r="F111" s="231">
        <v>1924809.6456676039</v>
      </c>
      <c r="G111" s="148" t="s">
        <v>60</v>
      </c>
    </row>
    <row r="112" spans="1:7" ht="25.5" x14ac:dyDescent="0.25">
      <c r="A112" s="164" t="s">
        <v>1339</v>
      </c>
      <c r="B112" s="167" t="s">
        <v>35</v>
      </c>
      <c r="C112" s="148" t="s">
        <v>62</v>
      </c>
      <c r="D112" s="150">
        <v>2015</v>
      </c>
      <c r="E112" s="150">
        <v>2016</v>
      </c>
      <c r="F112" s="231">
        <v>1177203.8536752209</v>
      </c>
      <c r="G112" s="148" t="s">
        <v>60</v>
      </c>
    </row>
    <row r="113" spans="1:7" ht="25.5" x14ac:dyDescent="0.25">
      <c r="A113" s="164" t="s">
        <v>1340</v>
      </c>
      <c r="B113" s="167" t="s">
        <v>36</v>
      </c>
      <c r="C113" s="148" t="s">
        <v>66</v>
      </c>
      <c r="D113" s="150">
        <v>2015</v>
      </c>
      <c r="E113" s="150">
        <v>2016</v>
      </c>
      <c r="F113" s="231">
        <v>643450.59142421209</v>
      </c>
      <c r="G113" s="148" t="s">
        <v>60</v>
      </c>
    </row>
    <row r="114" spans="1:7" ht="25.5" x14ac:dyDescent="0.25">
      <c r="A114" s="164" t="s">
        <v>1341</v>
      </c>
      <c r="B114" s="167" t="s">
        <v>37</v>
      </c>
      <c r="C114" s="148" t="s">
        <v>64</v>
      </c>
      <c r="D114" s="150">
        <v>2015</v>
      </c>
      <c r="E114" s="150">
        <v>2016</v>
      </c>
      <c r="F114" s="231">
        <v>2074451.5250447243</v>
      </c>
      <c r="G114" s="148" t="s">
        <v>60</v>
      </c>
    </row>
    <row r="115" spans="1:7" ht="25.5" x14ac:dyDescent="0.25">
      <c r="A115" s="164" t="s">
        <v>1342</v>
      </c>
      <c r="B115" s="167" t="s">
        <v>67</v>
      </c>
      <c r="C115" s="148" t="s">
        <v>64</v>
      </c>
      <c r="D115" s="150">
        <v>2010</v>
      </c>
      <c r="E115" s="150">
        <v>2017</v>
      </c>
      <c r="F115" s="231">
        <v>8911966.0900733378</v>
      </c>
      <c r="G115" s="148" t="s">
        <v>60</v>
      </c>
    </row>
    <row r="116" spans="1:7" ht="25.5" x14ac:dyDescent="0.25">
      <c r="A116" s="164" t="s">
        <v>1343</v>
      </c>
      <c r="B116" s="167" t="s">
        <v>68</v>
      </c>
      <c r="C116" s="148" t="s">
        <v>63</v>
      </c>
      <c r="D116" s="150">
        <v>2014</v>
      </c>
      <c r="E116" s="150">
        <v>2017</v>
      </c>
      <c r="F116" s="231">
        <v>1986239.888996352</v>
      </c>
      <c r="G116" s="148" t="s">
        <v>60</v>
      </c>
    </row>
    <row r="117" spans="1:7" ht="25.5" x14ac:dyDescent="0.25">
      <c r="A117" s="164" t="s">
        <v>1344</v>
      </c>
      <c r="B117" s="167" t="s">
        <v>69</v>
      </c>
      <c r="C117" s="148" t="s">
        <v>65</v>
      </c>
      <c r="D117" s="150">
        <v>2016</v>
      </c>
      <c r="E117" s="150">
        <v>2017</v>
      </c>
      <c r="F117" s="231">
        <v>928277.05124711944</v>
      </c>
      <c r="G117" s="148" t="s">
        <v>60</v>
      </c>
    </row>
    <row r="118" spans="1:7" ht="25.5" x14ac:dyDescent="0.25">
      <c r="A118" s="164" t="s">
        <v>1345</v>
      </c>
      <c r="B118" s="167" t="s">
        <v>75</v>
      </c>
      <c r="C118" s="148" t="s">
        <v>64</v>
      </c>
      <c r="D118" s="150">
        <v>2015</v>
      </c>
      <c r="E118" s="150">
        <v>2017</v>
      </c>
      <c r="F118" s="231">
        <v>741316.57247000048</v>
      </c>
      <c r="G118" s="148" t="s">
        <v>60</v>
      </c>
    </row>
    <row r="119" spans="1:7" ht="25.5" x14ac:dyDescent="0.25">
      <c r="A119" s="164" t="s">
        <v>1346</v>
      </c>
      <c r="B119" s="167" t="s">
        <v>70</v>
      </c>
      <c r="C119" s="148" t="s">
        <v>61</v>
      </c>
      <c r="D119" s="150">
        <v>2016</v>
      </c>
      <c r="E119" s="150">
        <v>2017</v>
      </c>
      <c r="F119" s="231">
        <v>2158562.5239999993</v>
      </c>
      <c r="G119" s="148" t="s">
        <v>60</v>
      </c>
    </row>
    <row r="120" spans="1:7" ht="25.5" x14ac:dyDescent="0.25">
      <c r="A120" s="164" t="s">
        <v>1347</v>
      </c>
      <c r="B120" s="167" t="s">
        <v>71</v>
      </c>
      <c r="C120" s="148" t="s">
        <v>65</v>
      </c>
      <c r="D120" s="150">
        <v>2017</v>
      </c>
      <c r="E120" s="150">
        <v>2018</v>
      </c>
      <c r="F120" s="231">
        <v>1540873.4797999996</v>
      </c>
      <c r="G120" s="148" t="s">
        <v>60</v>
      </c>
    </row>
    <row r="121" spans="1:7" ht="25.5" x14ac:dyDescent="0.25">
      <c r="A121" s="164" t="s">
        <v>1348</v>
      </c>
      <c r="B121" s="167" t="s">
        <v>38</v>
      </c>
      <c r="C121" s="148" t="s">
        <v>62</v>
      </c>
      <c r="D121" s="150">
        <v>1996</v>
      </c>
      <c r="E121" s="150">
        <v>2003</v>
      </c>
      <c r="F121" s="231">
        <v>1284816</v>
      </c>
      <c r="G121" s="148" t="s">
        <v>60</v>
      </c>
    </row>
    <row r="122" spans="1:7" ht="25.5" x14ac:dyDescent="0.25">
      <c r="A122" s="164" t="s">
        <v>1349</v>
      </c>
      <c r="B122" s="167" t="s">
        <v>39</v>
      </c>
      <c r="C122" s="148" t="s">
        <v>62</v>
      </c>
      <c r="D122" s="150">
        <v>2009</v>
      </c>
      <c r="E122" s="150">
        <v>2012</v>
      </c>
      <c r="F122" s="231">
        <v>5137371</v>
      </c>
      <c r="G122" s="148" t="s">
        <v>60</v>
      </c>
    </row>
    <row r="123" spans="1:7" ht="25.5" x14ac:dyDescent="0.25">
      <c r="A123" s="164" t="s">
        <v>1350</v>
      </c>
      <c r="B123" s="167" t="s">
        <v>40</v>
      </c>
      <c r="C123" s="148" t="s">
        <v>66</v>
      </c>
      <c r="D123" s="150">
        <v>1990</v>
      </c>
      <c r="E123" s="150">
        <v>2004</v>
      </c>
      <c r="F123" s="231">
        <v>14795744</v>
      </c>
      <c r="G123" s="148" t="s">
        <v>60</v>
      </c>
    </row>
    <row r="124" spans="1:7" ht="25.5" x14ac:dyDescent="0.25">
      <c r="A124" s="164" t="s">
        <v>1351</v>
      </c>
      <c r="B124" s="167" t="s">
        <v>41</v>
      </c>
      <c r="C124" s="148" t="s">
        <v>63</v>
      </c>
      <c r="D124" s="150">
        <v>2008</v>
      </c>
      <c r="E124" s="150">
        <v>2010</v>
      </c>
      <c r="F124" s="231">
        <v>6323070</v>
      </c>
      <c r="G124" s="148" t="s">
        <v>60</v>
      </c>
    </row>
    <row r="125" spans="1:7" ht="25.5" x14ac:dyDescent="0.25">
      <c r="A125" s="164" t="s">
        <v>1352</v>
      </c>
      <c r="B125" s="167" t="s">
        <v>42</v>
      </c>
      <c r="C125" s="148" t="s">
        <v>65</v>
      </c>
      <c r="D125" s="150">
        <v>2009</v>
      </c>
      <c r="E125" s="150">
        <v>2012</v>
      </c>
      <c r="F125" s="231">
        <v>7073897</v>
      </c>
      <c r="G125" s="148" t="s">
        <v>60</v>
      </c>
    </row>
    <row r="126" spans="1:7" ht="25.5" x14ac:dyDescent="0.25">
      <c r="A126" s="164" t="s">
        <v>1353</v>
      </c>
      <c r="B126" s="167" t="s">
        <v>43</v>
      </c>
      <c r="C126" s="148" t="s">
        <v>63</v>
      </c>
      <c r="D126" s="150">
        <v>2012</v>
      </c>
      <c r="E126" s="150">
        <v>2015</v>
      </c>
      <c r="F126" s="231">
        <v>9411315</v>
      </c>
      <c r="G126" s="148" t="s">
        <v>60</v>
      </c>
    </row>
    <row r="127" spans="1:7" ht="25.5" x14ac:dyDescent="0.25">
      <c r="A127" s="164" t="s">
        <v>1354</v>
      </c>
      <c r="B127" s="167" t="s">
        <v>44</v>
      </c>
      <c r="C127" s="148" t="s">
        <v>64</v>
      </c>
      <c r="D127" s="150">
        <v>2013</v>
      </c>
      <c r="E127" s="150">
        <v>2016</v>
      </c>
      <c r="F127" s="231">
        <v>7856406</v>
      </c>
      <c r="G127" s="148" t="s">
        <v>60</v>
      </c>
    </row>
    <row r="128" spans="1:7" ht="25.5" x14ac:dyDescent="0.25">
      <c r="A128" s="164" t="s">
        <v>1355</v>
      </c>
      <c r="B128" s="167" t="s">
        <v>45</v>
      </c>
      <c r="C128" s="148" t="s">
        <v>63</v>
      </c>
      <c r="D128" s="150">
        <v>2013</v>
      </c>
      <c r="E128" s="150">
        <v>2016</v>
      </c>
      <c r="F128" s="231">
        <v>7641159</v>
      </c>
      <c r="G128" s="148" t="s">
        <v>60</v>
      </c>
    </row>
    <row r="129" spans="1:7" ht="25.5" x14ac:dyDescent="0.25">
      <c r="A129" s="164" t="s">
        <v>1356</v>
      </c>
      <c r="B129" s="167" t="s">
        <v>46</v>
      </c>
      <c r="C129" s="148" t="s">
        <v>65</v>
      </c>
      <c r="D129" s="150">
        <v>2014</v>
      </c>
      <c r="E129" s="150">
        <v>2016</v>
      </c>
      <c r="F129" s="231">
        <v>10726630</v>
      </c>
      <c r="G129" s="148" t="s">
        <v>60</v>
      </c>
    </row>
    <row r="130" spans="1:7" ht="25.5" x14ac:dyDescent="0.25">
      <c r="A130" s="164" t="s">
        <v>1357</v>
      </c>
      <c r="B130" s="167" t="s">
        <v>59</v>
      </c>
      <c r="C130" s="148" t="s">
        <v>63</v>
      </c>
      <c r="D130" s="150">
        <v>2013</v>
      </c>
      <c r="E130" s="150">
        <v>2016</v>
      </c>
      <c r="F130" s="231">
        <v>15016033</v>
      </c>
      <c r="G130" s="148" t="s">
        <v>60</v>
      </c>
    </row>
    <row r="131" spans="1:7" ht="25.5" x14ac:dyDescent="0.25">
      <c r="A131" s="164" t="s">
        <v>1358</v>
      </c>
      <c r="B131" s="167" t="s">
        <v>47</v>
      </c>
      <c r="C131" s="148" t="s">
        <v>66</v>
      </c>
      <c r="D131" s="150">
        <v>2013</v>
      </c>
      <c r="E131" s="150">
        <v>2016</v>
      </c>
      <c r="F131" s="231">
        <v>7496565</v>
      </c>
      <c r="G131" s="148" t="s">
        <v>60</v>
      </c>
    </row>
    <row r="132" spans="1:7" ht="25.5" x14ac:dyDescent="0.25">
      <c r="A132" s="164" t="s">
        <v>1359</v>
      </c>
      <c r="B132" s="167" t="s">
        <v>74</v>
      </c>
      <c r="C132" s="148" t="s">
        <v>64</v>
      </c>
      <c r="D132" s="150">
        <v>2014</v>
      </c>
      <c r="E132" s="150">
        <v>2017</v>
      </c>
      <c r="F132" s="231">
        <v>9356959</v>
      </c>
      <c r="G132" s="148" t="s">
        <v>60</v>
      </c>
    </row>
    <row r="133" spans="1:7" ht="25.5" x14ac:dyDescent="0.25">
      <c r="A133" s="164" t="s">
        <v>1360</v>
      </c>
      <c r="B133" s="167" t="s">
        <v>48</v>
      </c>
      <c r="C133" s="148" t="s">
        <v>63</v>
      </c>
      <c r="D133" s="150">
        <v>2009</v>
      </c>
      <c r="E133" s="150">
        <v>2010</v>
      </c>
      <c r="F133" s="231">
        <v>2208386</v>
      </c>
      <c r="G133" s="148" t="s">
        <v>60</v>
      </c>
    </row>
    <row r="134" spans="1:7" ht="25.5" x14ac:dyDescent="0.25">
      <c r="A134" s="164" t="s">
        <v>1361</v>
      </c>
      <c r="B134" s="167" t="s">
        <v>49</v>
      </c>
      <c r="C134" s="148" t="s">
        <v>63</v>
      </c>
      <c r="D134" s="150">
        <v>2014</v>
      </c>
      <c r="E134" s="150">
        <v>2016</v>
      </c>
      <c r="F134" s="231">
        <v>3901746</v>
      </c>
      <c r="G134" s="148" t="s">
        <v>60</v>
      </c>
    </row>
    <row r="135" spans="1:7" ht="25.5" x14ac:dyDescent="0.25">
      <c r="A135" s="164" t="s">
        <v>1362</v>
      </c>
      <c r="B135" s="167" t="s">
        <v>50</v>
      </c>
      <c r="C135" s="148" t="s">
        <v>63</v>
      </c>
      <c r="D135" s="150">
        <v>2015</v>
      </c>
      <c r="E135" s="150">
        <v>2016</v>
      </c>
      <c r="F135" s="231">
        <v>7145661</v>
      </c>
      <c r="G135" s="148" t="s">
        <v>60</v>
      </c>
    </row>
    <row r="136" spans="1:7" ht="25.5" x14ac:dyDescent="0.25">
      <c r="A136" s="164" t="s">
        <v>1363</v>
      </c>
      <c r="B136" s="167" t="s">
        <v>72</v>
      </c>
      <c r="C136" s="148" t="s">
        <v>64</v>
      </c>
      <c r="D136" s="150">
        <v>2014</v>
      </c>
      <c r="E136" s="150">
        <v>2017</v>
      </c>
      <c r="F136" s="231">
        <v>4334740</v>
      </c>
      <c r="G136" s="148" t="s">
        <v>60</v>
      </c>
    </row>
    <row r="137" spans="1:7" ht="25.5" x14ac:dyDescent="0.25">
      <c r="A137" s="164" t="s">
        <v>1364</v>
      </c>
      <c r="B137" s="167" t="s">
        <v>73</v>
      </c>
      <c r="C137" s="148" t="s">
        <v>63</v>
      </c>
      <c r="D137" s="150">
        <v>2016</v>
      </c>
      <c r="E137" s="150">
        <v>2017</v>
      </c>
      <c r="F137" s="231">
        <v>8330626</v>
      </c>
      <c r="G137" s="148" t="s">
        <v>60</v>
      </c>
    </row>
    <row r="138" spans="1:7" ht="25.5" x14ac:dyDescent="0.25">
      <c r="A138" s="164" t="s">
        <v>1365</v>
      </c>
      <c r="B138" s="167" t="s">
        <v>51</v>
      </c>
      <c r="C138" s="148" t="s">
        <v>61</v>
      </c>
      <c r="D138" s="150">
        <v>2013</v>
      </c>
      <c r="E138" s="150">
        <v>2014</v>
      </c>
      <c r="F138" s="231">
        <v>2075391</v>
      </c>
      <c r="G138" s="148" t="s">
        <v>60</v>
      </c>
    </row>
    <row r="139" spans="1:7" ht="39" customHeight="1" x14ac:dyDescent="0.25">
      <c r="A139" s="164" t="s">
        <v>1366</v>
      </c>
      <c r="B139" s="167" t="s">
        <v>548</v>
      </c>
      <c r="C139" s="148"/>
      <c r="D139" s="150"/>
      <c r="E139" s="150"/>
      <c r="F139" s="231">
        <v>3539131</v>
      </c>
      <c r="G139" s="148" t="s">
        <v>60</v>
      </c>
    </row>
    <row r="140" spans="1:7" ht="42" x14ac:dyDescent="0.25">
      <c r="A140" s="164" t="s">
        <v>1301</v>
      </c>
      <c r="B140" s="167" t="s">
        <v>549</v>
      </c>
      <c r="C140" s="148"/>
      <c r="D140" s="150"/>
      <c r="E140" s="150"/>
      <c r="F140" s="231">
        <v>68997447</v>
      </c>
      <c r="G140" s="148" t="s">
        <v>60</v>
      </c>
    </row>
    <row r="141" spans="1:7" ht="34.5" customHeight="1" x14ac:dyDescent="0.25">
      <c r="A141" s="164" t="s">
        <v>1302</v>
      </c>
      <c r="B141" s="147" t="s">
        <v>1062</v>
      </c>
      <c r="C141" s="5" t="s">
        <v>149</v>
      </c>
      <c r="D141" s="5">
        <v>2016</v>
      </c>
      <c r="E141" s="5">
        <v>2019</v>
      </c>
      <c r="F141" s="268">
        <v>1059245</v>
      </c>
      <c r="G141" s="148" t="s">
        <v>60</v>
      </c>
    </row>
    <row r="142" spans="1:7" ht="34.5" customHeight="1" x14ac:dyDescent="0.25">
      <c r="A142" s="164" t="s">
        <v>1303</v>
      </c>
      <c r="B142" s="147" t="s">
        <v>1063</v>
      </c>
      <c r="C142" s="5" t="s">
        <v>155</v>
      </c>
      <c r="D142" s="5">
        <v>2015</v>
      </c>
      <c r="E142" s="5">
        <v>2019</v>
      </c>
      <c r="F142" s="268">
        <v>796863</v>
      </c>
      <c r="G142" s="148" t="s">
        <v>60</v>
      </c>
    </row>
    <row r="143" spans="1:7" ht="34.5" customHeight="1" x14ac:dyDescent="0.25">
      <c r="A143" s="164" t="s">
        <v>1304</v>
      </c>
      <c r="B143" s="147" t="s">
        <v>1064</v>
      </c>
      <c r="C143" s="5" t="s">
        <v>149</v>
      </c>
      <c r="D143" s="5">
        <v>2012</v>
      </c>
      <c r="E143" s="5">
        <v>2019</v>
      </c>
      <c r="F143" s="268">
        <v>51261819</v>
      </c>
      <c r="G143" s="148" t="s">
        <v>60</v>
      </c>
    </row>
    <row r="144" spans="1:7" ht="34.5" customHeight="1" x14ac:dyDescent="0.25">
      <c r="A144" s="164" t="s">
        <v>1305</v>
      </c>
      <c r="B144" s="162" t="s">
        <v>551</v>
      </c>
      <c r="C144" s="165" t="s">
        <v>64</v>
      </c>
      <c r="D144" s="113">
        <v>2016</v>
      </c>
      <c r="E144" s="113">
        <v>2018</v>
      </c>
      <c r="F144" s="85">
        <v>2526982</v>
      </c>
      <c r="G144" s="148" t="s">
        <v>60</v>
      </c>
    </row>
    <row r="145" spans="1:7" ht="34.5" customHeight="1" x14ac:dyDescent="0.25">
      <c r="A145" s="164" t="s">
        <v>1306</v>
      </c>
      <c r="B145" s="162" t="s">
        <v>553</v>
      </c>
      <c r="C145" s="165" t="s">
        <v>61</v>
      </c>
      <c r="D145" s="113">
        <v>2016</v>
      </c>
      <c r="E145" s="113">
        <v>2018</v>
      </c>
      <c r="F145" s="85">
        <v>2369247</v>
      </c>
      <c r="G145" s="148" t="s">
        <v>60</v>
      </c>
    </row>
    <row r="146" spans="1:7" ht="34.5" customHeight="1" x14ac:dyDescent="0.25">
      <c r="A146" s="164" t="s">
        <v>1307</v>
      </c>
      <c r="B146" s="162" t="s">
        <v>555</v>
      </c>
      <c r="C146" s="165" t="s">
        <v>66</v>
      </c>
      <c r="D146" s="113">
        <v>2016</v>
      </c>
      <c r="E146" s="113">
        <v>2019</v>
      </c>
      <c r="F146" s="85">
        <v>10075944</v>
      </c>
      <c r="G146" s="148" t="s">
        <v>60</v>
      </c>
    </row>
    <row r="147" spans="1:7" ht="34.5" customHeight="1" x14ac:dyDescent="0.25">
      <c r="A147" s="164" t="s">
        <v>1367</v>
      </c>
      <c r="B147" s="162" t="s">
        <v>556</v>
      </c>
      <c r="C147" s="165" t="s">
        <v>64</v>
      </c>
      <c r="D147" s="113">
        <v>2017</v>
      </c>
      <c r="E147" s="113">
        <v>2019</v>
      </c>
      <c r="F147" s="85">
        <v>1977596</v>
      </c>
      <c r="G147" s="148" t="s">
        <v>60</v>
      </c>
    </row>
    <row r="148" spans="1:7" ht="34.5" customHeight="1" x14ac:dyDescent="0.25">
      <c r="A148" s="164" t="s">
        <v>1368</v>
      </c>
      <c r="B148" s="162" t="s">
        <v>559</v>
      </c>
      <c r="C148" s="165" t="s">
        <v>64</v>
      </c>
      <c r="D148" s="113">
        <v>2018</v>
      </c>
      <c r="E148" s="113">
        <v>2020</v>
      </c>
      <c r="F148" s="85">
        <v>4000000</v>
      </c>
      <c r="G148" s="148" t="s">
        <v>60</v>
      </c>
    </row>
    <row r="149" spans="1:7" ht="34.5" customHeight="1" x14ac:dyDescent="0.25">
      <c r="A149" s="164" t="s">
        <v>1369</v>
      </c>
      <c r="B149" s="162" t="s">
        <v>563</v>
      </c>
      <c r="C149" s="165" t="s">
        <v>66</v>
      </c>
      <c r="D149" s="113">
        <v>2018</v>
      </c>
      <c r="E149" s="113">
        <v>2019</v>
      </c>
      <c r="F149" s="85">
        <v>2000000</v>
      </c>
      <c r="G149" s="148" t="s">
        <v>60</v>
      </c>
    </row>
    <row r="150" spans="1:7" ht="34.5" customHeight="1" x14ac:dyDescent="0.25">
      <c r="A150" s="164" t="s">
        <v>1370</v>
      </c>
      <c r="B150" s="162" t="s">
        <v>565</v>
      </c>
      <c r="C150" s="165" t="s">
        <v>64</v>
      </c>
      <c r="D150" s="113">
        <v>2016</v>
      </c>
      <c r="E150" s="113">
        <v>2019</v>
      </c>
      <c r="F150" s="85">
        <v>7227627</v>
      </c>
      <c r="G150" s="148" t="s">
        <v>60</v>
      </c>
    </row>
    <row r="151" spans="1:7" ht="34.5" customHeight="1" x14ac:dyDescent="0.25">
      <c r="A151" s="164" t="s">
        <v>1371</v>
      </c>
      <c r="B151" s="162" t="s">
        <v>570</v>
      </c>
      <c r="C151" s="165" t="s">
        <v>64</v>
      </c>
      <c r="D151" s="113">
        <v>2014</v>
      </c>
      <c r="E151" s="113">
        <v>2018</v>
      </c>
      <c r="F151" s="85">
        <v>5136132</v>
      </c>
      <c r="G151" s="148" t="s">
        <v>60</v>
      </c>
    </row>
    <row r="152" spans="1:7" ht="34.5" customHeight="1" x14ac:dyDescent="0.25">
      <c r="A152" s="164" t="s">
        <v>1372</v>
      </c>
      <c r="B152" s="162" t="s">
        <v>578</v>
      </c>
      <c r="C152" s="165" t="s">
        <v>66</v>
      </c>
      <c r="D152" s="113">
        <v>2016</v>
      </c>
      <c r="E152" s="113">
        <v>2018</v>
      </c>
      <c r="F152" s="85">
        <v>6111657</v>
      </c>
      <c r="G152" s="148" t="s">
        <v>60</v>
      </c>
    </row>
    <row r="153" spans="1:7" ht="34.5" customHeight="1" x14ac:dyDescent="0.25">
      <c r="A153" s="164" t="s">
        <v>1373</v>
      </c>
      <c r="B153" s="162" t="s">
        <v>1066</v>
      </c>
      <c r="C153" s="165" t="s">
        <v>64</v>
      </c>
      <c r="D153" s="113">
        <v>2015</v>
      </c>
      <c r="E153" s="113">
        <v>2020</v>
      </c>
      <c r="F153" s="85">
        <v>23988194</v>
      </c>
      <c r="G153" s="148" t="s">
        <v>60</v>
      </c>
    </row>
    <row r="154" spans="1:7" ht="34.5" customHeight="1" x14ac:dyDescent="0.25">
      <c r="A154" s="164" t="s">
        <v>1374</v>
      </c>
      <c r="B154" s="162" t="s">
        <v>1069</v>
      </c>
      <c r="C154" s="165" t="s">
        <v>198</v>
      </c>
      <c r="D154" s="113">
        <v>2019</v>
      </c>
      <c r="E154" s="113">
        <v>2020</v>
      </c>
      <c r="F154" s="85">
        <v>1750000</v>
      </c>
      <c r="G154" s="148" t="s">
        <v>60</v>
      </c>
    </row>
    <row r="155" spans="1:7" ht="34.5" customHeight="1" x14ac:dyDescent="0.25">
      <c r="A155" s="164" t="s">
        <v>1375</v>
      </c>
      <c r="B155" s="162" t="s">
        <v>1227</v>
      </c>
      <c r="C155" s="165" t="s">
        <v>162</v>
      </c>
      <c r="D155" s="113">
        <v>2020</v>
      </c>
      <c r="E155" s="113">
        <v>2020</v>
      </c>
      <c r="F155" s="85">
        <v>522633</v>
      </c>
      <c r="G155" s="148" t="s">
        <v>60</v>
      </c>
    </row>
    <row r="156" spans="1:7" ht="34.5" customHeight="1" x14ac:dyDescent="0.25">
      <c r="A156" s="164" t="s">
        <v>1376</v>
      </c>
      <c r="B156" s="162" t="s">
        <v>1228</v>
      </c>
      <c r="C156" s="165" t="s">
        <v>159</v>
      </c>
      <c r="D156" s="113">
        <v>2020</v>
      </c>
      <c r="E156" s="113">
        <v>2020</v>
      </c>
      <c r="F156" s="85">
        <v>15000</v>
      </c>
      <c r="G156" s="148" t="s">
        <v>60</v>
      </c>
    </row>
    <row r="157" spans="1:7" ht="25.5" x14ac:dyDescent="0.25">
      <c r="A157" s="164" t="s">
        <v>1377</v>
      </c>
      <c r="B157" s="162" t="s">
        <v>585</v>
      </c>
      <c r="C157" s="165" t="s">
        <v>66</v>
      </c>
      <c r="D157" s="113">
        <v>2014</v>
      </c>
      <c r="E157" s="113">
        <v>2020</v>
      </c>
      <c r="F157" s="85">
        <v>13586577</v>
      </c>
      <c r="G157" s="148" t="s">
        <v>60</v>
      </c>
    </row>
    <row r="158" spans="1:7" ht="25.5" x14ac:dyDescent="0.25">
      <c r="A158" s="164" t="s">
        <v>1378</v>
      </c>
      <c r="B158" s="162" t="s">
        <v>582</v>
      </c>
      <c r="C158" s="165" t="s">
        <v>66</v>
      </c>
      <c r="D158" s="113">
        <v>2016</v>
      </c>
      <c r="E158" s="113">
        <v>2020</v>
      </c>
      <c r="F158" s="85">
        <v>14116038</v>
      </c>
      <c r="G158" s="148" t="s">
        <v>60</v>
      </c>
    </row>
    <row r="159" spans="1:7" ht="25.5" x14ac:dyDescent="0.25">
      <c r="A159" s="164" t="s">
        <v>1379</v>
      </c>
      <c r="B159" s="162" t="s">
        <v>569</v>
      </c>
      <c r="C159" s="165" t="s">
        <v>64</v>
      </c>
      <c r="D159" s="113">
        <v>2016</v>
      </c>
      <c r="E159" s="113">
        <v>2019</v>
      </c>
      <c r="F159" s="85">
        <v>11687611</v>
      </c>
      <c r="G159" s="148" t="s">
        <v>60</v>
      </c>
    </row>
    <row r="160" spans="1:7" ht="25.5" x14ac:dyDescent="0.25">
      <c r="A160" s="164" t="s">
        <v>1380</v>
      </c>
      <c r="B160" s="162" t="s">
        <v>550</v>
      </c>
      <c r="C160" s="165" t="s">
        <v>64</v>
      </c>
      <c r="D160" s="113">
        <v>2016</v>
      </c>
      <c r="E160" s="113">
        <v>2019</v>
      </c>
      <c r="F160" s="85">
        <v>3080782</v>
      </c>
      <c r="G160" s="148" t="s">
        <v>60</v>
      </c>
    </row>
    <row r="161" spans="1:7" ht="25.5" x14ac:dyDescent="0.25">
      <c r="A161" s="164" t="s">
        <v>1381</v>
      </c>
      <c r="B161" s="162" t="s">
        <v>552</v>
      </c>
      <c r="C161" s="165" t="s">
        <v>64</v>
      </c>
      <c r="D161" s="113">
        <v>2016</v>
      </c>
      <c r="E161" s="113">
        <v>2020</v>
      </c>
      <c r="F161" s="85">
        <v>12766242</v>
      </c>
      <c r="G161" s="148" t="s">
        <v>60</v>
      </c>
    </row>
    <row r="162" spans="1:7" ht="25.5" x14ac:dyDescent="0.25">
      <c r="A162" s="164" t="s">
        <v>1382</v>
      </c>
      <c r="B162" s="162" t="s">
        <v>1067</v>
      </c>
      <c r="C162" s="165" t="s">
        <v>65</v>
      </c>
      <c r="D162" s="113">
        <v>2013</v>
      </c>
      <c r="E162" s="113">
        <v>2021</v>
      </c>
      <c r="F162" s="85">
        <v>21501763</v>
      </c>
      <c r="G162" s="148" t="s">
        <v>60</v>
      </c>
    </row>
    <row r="163" spans="1:7" ht="25.5" x14ac:dyDescent="0.25">
      <c r="A163" s="164" t="s">
        <v>1383</v>
      </c>
      <c r="B163" s="162" t="s">
        <v>554</v>
      </c>
      <c r="C163" s="165" t="s">
        <v>65</v>
      </c>
      <c r="D163" s="113">
        <v>2017</v>
      </c>
      <c r="E163" s="113">
        <v>2020</v>
      </c>
      <c r="F163" s="85">
        <v>7043593</v>
      </c>
      <c r="G163" s="148" t="s">
        <v>60</v>
      </c>
    </row>
    <row r="164" spans="1:7" ht="25.5" x14ac:dyDescent="0.25">
      <c r="A164" s="164" t="s">
        <v>1384</v>
      </c>
      <c r="B164" s="162" t="s">
        <v>566</v>
      </c>
      <c r="C164" s="165" t="s">
        <v>64</v>
      </c>
      <c r="D164" s="113">
        <v>2017</v>
      </c>
      <c r="E164" s="113">
        <v>2020</v>
      </c>
      <c r="F164" s="85">
        <v>18841281</v>
      </c>
      <c r="G164" s="148" t="s">
        <v>60</v>
      </c>
    </row>
    <row r="165" spans="1:7" ht="25.5" x14ac:dyDescent="0.25">
      <c r="A165" s="164" t="s">
        <v>1385</v>
      </c>
      <c r="B165" s="162" t="s">
        <v>572</v>
      </c>
      <c r="C165" s="165" t="s">
        <v>64</v>
      </c>
      <c r="D165" s="113">
        <v>2014</v>
      </c>
      <c r="E165" s="113">
        <v>2021</v>
      </c>
      <c r="F165" s="85">
        <v>8429498</v>
      </c>
      <c r="G165" s="148" t="s">
        <v>60</v>
      </c>
    </row>
    <row r="166" spans="1:7" ht="25.5" x14ac:dyDescent="0.25">
      <c r="A166" s="164" t="s">
        <v>1386</v>
      </c>
      <c r="B166" s="162" t="s">
        <v>577</v>
      </c>
      <c r="C166" s="165" t="s">
        <v>66</v>
      </c>
      <c r="D166" s="113">
        <v>2015</v>
      </c>
      <c r="E166" s="113">
        <v>2021</v>
      </c>
      <c r="F166" s="85">
        <v>27155157</v>
      </c>
      <c r="G166" s="148" t="s">
        <v>60</v>
      </c>
    </row>
    <row r="167" spans="1:7" ht="25.5" x14ac:dyDescent="0.25">
      <c r="A167" s="164" t="s">
        <v>1387</v>
      </c>
      <c r="B167" s="162" t="s">
        <v>1095</v>
      </c>
      <c r="C167" s="165" t="s">
        <v>155</v>
      </c>
      <c r="D167" s="113">
        <v>2017</v>
      </c>
      <c r="E167" s="113">
        <v>2020</v>
      </c>
      <c r="F167" s="85">
        <v>41655624</v>
      </c>
      <c r="G167" s="148" t="s">
        <v>60</v>
      </c>
    </row>
    <row r="168" spans="1:7" ht="25.5" x14ac:dyDescent="0.25">
      <c r="A168" s="164" t="s">
        <v>1388</v>
      </c>
      <c r="B168" s="162" t="s">
        <v>1204</v>
      </c>
      <c r="C168" s="165" t="s">
        <v>1205</v>
      </c>
      <c r="D168" s="113">
        <v>1993</v>
      </c>
      <c r="E168" s="113">
        <v>2020</v>
      </c>
      <c r="F168" s="85">
        <v>874619000</v>
      </c>
      <c r="G168" s="148" t="s">
        <v>60</v>
      </c>
    </row>
    <row r="169" spans="1:7" ht="25.5" x14ac:dyDescent="0.25">
      <c r="A169" s="164" t="s">
        <v>1389</v>
      </c>
      <c r="B169" s="162" t="s">
        <v>587</v>
      </c>
      <c r="C169" s="165" t="s">
        <v>66</v>
      </c>
      <c r="D169" s="113">
        <v>2016</v>
      </c>
      <c r="E169" s="113">
        <v>2020</v>
      </c>
      <c r="F169" s="85">
        <v>11555526</v>
      </c>
      <c r="G169" s="148" t="s">
        <v>60</v>
      </c>
    </row>
    <row r="170" spans="1:7" ht="25.5" x14ac:dyDescent="0.25">
      <c r="A170" s="164" t="s">
        <v>1390</v>
      </c>
      <c r="B170" s="135" t="s">
        <v>1071</v>
      </c>
      <c r="C170" s="148" t="s">
        <v>149</v>
      </c>
      <c r="D170" s="148">
        <v>2019</v>
      </c>
      <c r="E170" s="148">
        <v>2020</v>
      </c>
      <c r="F170" s="18">
        <v>160000</v>
      </c>
      <c r="G170" s="148" t="s">
        <v>60</v>
      </c>
    </row>
    <row r="171" spans="1:7" ht="25.5" x14ac:dyDescent="0.35">
      <c r="A171" s="164" t="s">
        <v>1391</v>
      </c>
      <c r="B171" s="346" t="s">
        <v>1217</v>
      </c>
      <c r="C171" s="165" t="s">
        <v>198</v>
      </c>
      <c r="D171" s="113">
        <v>2020</v>
      </c>
      <c r="E171" s="113">
        <v>2021</v>
      </c>
      <c r="F171" s="85">
        <v>1998184</v>
      </c>
      <c r="G171" s="148" t="s">
        <v>60</v>
      </c>
    </row>
    <row r="172" spans="1:7" ht="25.5" x14ac:dyDescent="0.25">
      <c r="A172" s="164" t="s">
        <v>1392</v>
      </c>
      <c r="B172" s="162" t="s">
        <v>583</v>
      </c>
      <c r="C172" s="165" t="s">
        <v>66</v>
      </c>
      <c r="D172" s="113">
        <v>2016</v>
      </c>
      <c r="E172" s="113">
        <v>2022</v>
      </c>
      <c r="F172" s="85">
        <v>14181990</v>
      </c>
      <c r="G172" s="148" t="s">
        <v>60</v>
      </c>
    </row>
    <row r="173" spans="1:7" ht="25.5" x14ac:dyDescent="0.25">
      <c r="A173" s="164" t="s">
        <v>1393</v>
      </c>
      <c r="B173" s="162" t="s">
        <v>558</v>
      </c>
      <c r="C173" s="165" t="s">
        <v>64</v>
      </c>
      <c r="D173" s="113">
        <v>2019</v>
      </c>
      <c r="E173" s="113">
        <v>2022</v>
      </c>
      <c r="F173" s="85">
        <v>3000000</v>
      </c>
      <c r="G173" s="148" t="s">
        <v>60</v>
      </c>
    </row>
    <row r="174" spans="1:7" ht="39.75" customHeight="1" x14ac:dyDescent="0.25">
      <c r="A174" s="164" t="s">
        <v>1394</v>
      </c>
      <c r="B174" s="162" t="s">
        <v>1068</v>
      </c>
      <c r="C174" s="165" t="s">
        <v>65</v>
      </c>
      <c r="D174" s="113">
        <v>2016</v>
      </c>
      <c r="E174" s="113">
        <v>2021</v>
      </c>
      <c r="F174" s="85">
        <v>3385434</v>
      </c>
      <c r="G174" s="148" t="s">
        <v>60</v>
      </c>
    </row>
    <row r="175" spans="1:7" ht="25.5" x14ac:dyDescent="0.25">
      <c r="A175" s="164" t="s">
        <v>1395</v>
      </c>
      <c r="B175" s="162" t="s">
        <v>1247</v>
      </c>
      <c r="C175" s="165" t="s">
        <v>64</v>
      </c>
      <c r="D175" s="113">
        <v>2016</v>
      </c>
      <c r="E175" s="113">
        <v>2022</v>
      </c>
      <c r="F175" s="268">
        <v>7122403</v>
      </c>
      <c r="G175" s="148" t="s">
        <v>60</v>
      </c>
    </row>
    <row r="176" spans="1:7" ht="25.5" x14ac:dyDescent="0.25">
      <c r="A176" s="164" t="s">
        <v>1397</v>
      </c>
      <c r="B176" s="162" t="s">
        <v>588</v>
      </c>
      <c r="C176" s="165" t="s">
        <v>66</v>
      </c>
      <c r="D176" s="113">
        <v>2016</v>
      </c>
      <c r="E176" s="113">
        <v>2022</v>
      </c>
      <c r="F176" s="85">
        <v>11211093</v>
      </c>
      <c r="G176" s="148" t="s">
        <v>60</v>
      </c>
    </row>
    <row r="177" spans="1:7" ht="25.5" x14ac:dyDescent="0.35">
      <c r="A177" s="164" t="s">
        <v>1401</v>
      </c>
      <c r="B177" s="346" t="s">
        <v>1209</v>
      </c>
      <c r="C177" s="390" t="s">
        <v>149</v>
      </c>
      <c r="D177" s="163">
        <v>2022</v>
      </c>
      <c r="E177" s="163">
        <v>2023</v>
      </c>
      <c r="F177" s="174">
        <v>1343573</v>
      </c>
      <c r="G177" s="148" t="s">
        <v>60</v>
      </c>
    </row>
    <row r="178" spans="1:7" ht="25.5" x14ac:dyDescent="0.35">
      <c r="A178" s="164" t="s">
        <v>1402</v>
      </c>
      <c r="B178" s="346" t="s">
        <v>1214</v>
      </c>
      <c r="C178" s="390" t="s">
        <v>176</v>
      </c>
      <c r="D178" s="163">
        <v>2021</v>
      </c>
      <c r="E178" s="163">
        <v>2022</v>
      </c>
      <c r="F178" s="174">
        <v>2362551</v>
      </c>
      <c r="G178" s="148" t="s">
        <v>60</v>
      </c>
    </row>
    <row r="179" spans="1:7" ht="22.5" customHeight="1" x14ac:dyDescent="0.25">
      <c r="A179" s="164" t="s">
        <v>1403</v>
      </c>
      <c r="B179" s="162" t="s">
        <v>1215</v>
      </c>
      <c r="C179" s="390" t="s">
        <v>65</v>
      </c>
      <c r="D179" s="163">
        <v>2018</v>
      </c>
      <c r="E179" s="163">
        <v>2022</v>
      </c>
      <c r="F179" s="174">
        <v>14215652</v>
      </c>
      <c r="G179" s="148" t="s">
        <v>60</v>
      </c>
    </row>
    <row r="180" spans="1:7" ht="25.5" x14ac:dyDescent="0.35">
      <c r="A180" s="164" t="s">
        <v>1404</v>
      </c>
      <c r="B180" s="346" t="s">
        <v>1216</v>
      </c>
      <c r="C180" s="390" t="s">
        <v>149</v>
      </c>
      <c r="D180" s="163">
        <v>2021</v>
      </c>
      <c r="E180" s="163">
        <v>2023</v>
      </c>
      <c r="F180" s="174">
        <v>3564632</v>
      </c>
      <c r="G180" s="148" t="s">
        <v>60</v>
      </c>
    </row>
    <row r="181" spans="1:7" ht="25.5" x14ac:dyDescent="0.25">
      <c r="A181" s="164" t="s">
        <v>1405</v>
      </c>
      <c r="B181" s="162" t="s">
        <v>557</v>
      </c>
      <c r="C181" s="390" t="s">
        <v>64</v>
      </c>
      <c r="D181" s="163">
        <v>2018</v>
      </c>
      <c r="E181" s="163">
        <v>2023</v>
      </c>
      <c r="F181" s="174">
        <v>9675721</v>
      </c>
      <c r="G181" s="148" t="s">
        <v>60</v>
      </c>
    </row>
    <row r="182" spans="1:7" ht="25.5" x14ac:dyDescent="0.25">
      <c r="A182" s="164" t="s">
        <v>1406</v>
      </c>
      <c r="B182" s="26" t="s">
        <v>1254</v>
      </c>
      <c r="C182" s="393" t="s">
        <v>149</v>
      </c>
      <c r="D182" s="394">
        <v>2021</v>
      </c>
      <c r="E182" s="394">
        <v>2023</v>
      </c>
      <c r="F182" s="395">
        <v>16350085</v>
      </c>
      <c r="G182" s="148" t="s">
        <v>60</v>
      </c>
    </row>
    <row r="183" spans="1:7" ht="25.5" x14ac:dyDescent="0.25">
      <c r="A183" s="164" t="s">
        <v>1407</v>
      </c>
      <c r="B183" s="26" t="s">
        <v>1255</v>
      </c>
      <c r="C183" s="393" t="s">
        <v>149</v>
      </c>
      <c r="D183" s="394">
        <v>2022</v>
      </c>
      <c r="E183" s="394">
        <v>2023</v>
      </c>
      <c r="F183" s="395">
        <v>14748335</v>
      </c>
      <c r="G183" s="148" t="s">
        <v>60</v>
      </c>
    </row>
    <row r="184" spans="1:7" ht="25.5" x14ac:dyDescent="0.25">
      <c r="A184" s="164" t="s">
        <v>1408</v>
      </c>
      <c r="B184" s="162" t="s">
        <v>562</v>
      </c>
      <c r="C184" s="390" t="s">
        <v>66</v>
      </c>
      <c r="D184" s="163">
        <v>2020</v>
      </c>
      <c r="E184" s="163">
        <v>2022</v>
      </c>
      <c r="F184" s="174">
        <v>27036926</v>
      </c>
      <c r="G184" s="148" t="s">
        <v>60</v>
      </c>
    </row>
    <row r="185" spans="1:7" ht="25.5" x14ac:dyDescent="0.25">
      <c r="A185" s="164" t="s">
        <v>1409</v>
      </c>
      <c r="B185" s="162" t="s">
        <v>581</v>
      </c>
      <c r="C185" s="390" t="s">
        <v>66</v>
      </c>
      <c r="D185" s="163">
        <v>2016</v>
      </c>
      <c r="E185" s="163">
        <v>2023</v>
      </c>
      <c r="F185" s="174">
        <v>41312383</v>
      </c>
      <c r="G185" s="148" t="s">
        <v>60</v>
      </c>
    </row>
    <row r="186" spans="1:7" ht="25.5" x14ac:dyDescent="0.25">
      <c r="A186" s="164" t="s">
        <v>1410</v>
      </c>
      <c r="B186" s="162" t="s">
        <v>1264</v>
      </c>
      <c r="C186" s="390" t="s">
        <v>62</v>
      </c>
      <c r="D186" s="163">
        <v>2016</v>
      </c>
      <c r="E186" s="163">
        <v>2022</v>
      </c>
      <c r="F186" s="174">
        <v>14603658</v>
      </c>
      <c r="G186" s="148" t="s">
        <v>60</v>
      </c>
    </row>
    <row r="187" spans="1:7" x14ac:dyDescent="0.25">
      <c r="A187" s="430" t="s">
        <v>8</v>
      </c>
      <c r="B187" s="430"/>
      <c r="C187" s="430"/>
      <c r="D187" s="430"/>
      <c r="E187" s="430"/>
      <c r="F187" s="270">
        <f>SUM(F81:F186)</f>
        <v>3204770953.4356751</v>
      </c>
      <c r="G187" s="148"/>
    </row>
    <row r="188" spans="1:7" x14ac:dyDescent="0.25">
      <c r="A188" s="429" t="s">
        <v>1</v>
      </c>
      <c r="B188" s="429"/>
      <c r="C188" s="429"/>
      <c r="D188" s="429"/>
      <c r="E188" s="429"/>
      <c r="F188" s="429"/>
      <c r="G188" s="429"/>
    </row>
    <row r="189" spans="1:7" ht="25.5" x14ac:dyDescent="0.25">
      <c r="A189" s="164" t="s">
        <v>1308</v>
      </c>
      <c r="B189" s="162" t="s">
        <v>1498</v>
      </c>
      <c r="C189" s="390" t="s">
        <v>64</v>
      </c>
      <c r="D189" s="163">
        <v>2015</v>
      </c>
      <c r="E189" s="163">
        <v>2023</v>
      </c>
      <c r="F189" s="174">
        <v>37788000</v>
      </c>
      <c r="G189" s="390" t="s">
        <v>76</v>
      </c>
    </row>
    <row r="190" spans="1:7" ht="25.5" x14ac:dyDescent="0.25">
      <c r="A190" s="164" t="s">
        <v>1309</v>
      </c>
      <c r="B190" s="162" t="s">
        <v>1065</v>
      </c>
      <c r="C190" s="390" t="s">
        <v>64</v>
      </c>
      <c r="D190" s="163">
        <v>2017</v>
      </c>
      <c r="E190" s="163">
        <v>2023</v>
      </c>
      <c r="F190" s="174">
        <v>25771280</v>
      </c>
      <c r="G190" s="390" t="s">
        <v>76</v>
      </c>
    </row>
    <row r="191" spans="1:7" ht="25.5" x14ac:dyDescent="0.25">
      <c r="A191" s="164" t="s">
        <v>1310</v>
      </c>
      <c r="B191" s="162" t="s">
        <v>1263</v>
      </c>
      <c r="C191" s="390" t="s">
        <v>62</v>
      </c>
      <c r="D191" s="163">
        <v>2016</v>
      </c>
      <c r="E191" s="163">
        <v>2023</v>
      </c>
      <c r="F191" s="174">
        <v>19141257</v>
      </c>
      <c r="G191" s="390" t="s">
        <v>76</v>
      </c>
    </row>
    <row r="192" spans="1:7" ht="25.5" x14ac:dyDescent="0.25">
      <c r="A192" s="164" t="s">
        <v>1311</v>
      </c>
      <c r="B192" s="162" t="s">
        <v>1265</v>
      </c>
      <c r="C192" s="390" t="s">
        <v>62</v>
      </c>
      <c r="D192" s="163">
        <v>2017</v>
      </c>
      <c r="E192" s="163">
        <v>2023</v>
      </c>
      <c r="F192" s="174">
        <v>28607253</v>
      </c>
      <c r="G192" s="390" t="s">
        <v>76</v>
      </c>
    </row>
    <row r="193" spans="1:7" ht="25.5" x14ac:dyDescent="0.25">
      <c r="A193" s="164" t="s">
        <v>1312</v>
      </c>
      <c r="B193" s="162" t="s">
        <v>560</v>
      </c>
      <c r="C193" s="390" t="s">
        <v>64</v>
      </c>
      <c r="D193" s="163">
        <v>2022</v>
      </c>
      <c r="E193" s="163">
        <v>2023</v>
      </c>
      <c r="F193" s="174">
        <v>8671470</v>
      </c>
      <c r="G193" s="390" t="s">
        <v>76</v>
      </c>
    </row>
    <row r="194" spans="1:7" ht="25.5" x14ac:dyDescent="0.25">
      <c r="A194" s="164" t="s">
        <v>1313</v>
      </c>
      <c r="B194" s="162" t="s">
        <v>1396</v>
      </c>
      <c r="C194" s="390" t="s">
        <v>65</v>
      </c>
      <c r="D194" s="163">
        <v>2022</v>
      </c>
      <c r="E194" s="163">
        <v>2024</v>
      </c>
      <c r="F194" s="174">
        <v>8997002</v>
      </c>
      <c r="G194" s="390" t="s">
        <v>76</v>
      </c>
    </row>
    <row r="195" spans="1:7" ht="25.5" x14ac:dyDescent="0.25">
      <c r="A195" s="164" t="s">
        <v>1314</v>
      </c>
      <c r="B195" s="162" t="s">
        <v>561</v>
      </c>
      <c r="C195" s="390" t="s">
        <v>66</v>
      </c>
      <c r="D195" s="163">
        <v>2018</v>
      </c>
      <c r="E195" s="163">
        <v>2023</v>
      </c>
      <c r="F195" s="174">
        <v>19237393</v>
      </c>
      <c r="G195" s="390" t="s">
        <v>76</v>
      </c>
    </row>
    <row r="196" spans="1:7" ht="25.5" x14ac:dyDescent="0.25">
      <c r="A196" s="164" t="s">
        <v>1315</v>
      </c>
      <c r="B196" s="162" t="s">
        <v>564</v>
      </c>
      <c r="C196" s="390" t="s">
        <v>65</v>
      </c>
      <c r="D196" s="163">
        <v>2016</v>
      </c>
      <c r="E196" s="163">
        <v>2023</v>
      </c>
      <c r="F196" s="174">
        <v>206864083</v>
      </c>
      <c r="G196" s="390" t="s">
        <v>76</v>
      </c>
    </row>
    <row r="197" spans="1:7" ht="25.5" x14ac:dyDescent="0.25">
      <c r="A197" s="164" t="s">
        <v>1316</v>
      </c>
      <c r="B197" s="162" t="s">
        <v>1248</v>
      </c>
      <c r="C197" s="390" t="s">
        <v>64</v>
      </c>
      <c r="D197" s="163">
        <v>2015</v>
      </c>
      <c r="E197" s="163">
        <v>2026</v>
      </c>
      <c r="F197" s="174">
        <v>202308924</v>
      </c>
      <c r="G197" s="390" t="s">
        <v>76</v>
      </c>
    </row>
    <row r="198" spans="1:7" ht="25.5" x14ac:dyDescent="0.25">
      <c r="A198" s="164" t="s">
        <v>1317</v>
      </c>
      <c r="B198" s="162" t="s">
        <v>567</v>
      </c>
      <c r="C198" s="390" t="s">
        <v>64</v>
      </c>
      <c r="D198" s="163">
        <v>2015</v>
      </c>
      <c r="E198" s="163">
        <v>2023</v>
      </c>
      <c r="F198" s="174">
        <v>11503016</v>
      </c>
      <c r="G198" s="390" t="s">
        <v>76</v>
      </c>
    </row>
    <row r="199" spans="1:7" ht="25.5" x14ac:dyDescent="0.25">
      <c r="A199" s="164" t="s">
        <v>1318</v>
      </c>
      <c r="B199" s="162" t="s">
        <v>568</v>
      </c>
      <c r="C199" s="390" t="s">
        <v>64</v>
      </c>
      <c r="D199" s="163">
        <v>2018</v>
      </c>
      <c r="E199" s="163">
        <v>2024</v>
      </c>
      <c r="F199" s="174">
        <v>35722050</v>
      </c>
      <c r="G199" s="390" t="s">
        <v>76</v>
      </c>
    </row>
    <row r="200" spans="1:7" ht="25.5" x14ac:dyDescent="0.25">
      <c r="A200" s="164" t="s">
        <v>1319</v>
      </c>
      <c r="B200" s="162" t="s">
        <v>571</v>
      </c>
      <c r="C200" s="390" t="s">
        <v>64</v>
      </c>
      <c r="D200" s="163">
        <v>2016</v>
      </c>
      <c r="E200" s="163">
        <v>2024</v>
      </c>
      <c r="F200" s="174">
        <v>25874303</v>
      </c>
      <c r="G200" s="390" t="s">
        <v>76</v>
      </c>
    </row>
    <row r="201" spans="1:7" ht="25.5" x14ac:dyDescent="0.25">
      <c r="A201" s="164" t="s">
        <v>1320</v>
      </c>
      <c r="B201" s="162" t="s">
        <v>573</v>
      </c>
      <c r="C201" s="390" t="s">
        <v>64</v>
      </c>
      <c r="D201" s="163">
        <v>2017</v>
      </c>
      <c r="E201" s="163">
        <v>2025</v>
      </c>
      <c r="F201" s="174">
        <v>84315875</v>
      </c>
      <c r="G201" s="390" t="s">
        <v>76</v>
      </c>
    </row>
    <row r="202" spans="1:7" ht="25.5" x14ac:dyDescent="0.25">
      <c r="A202" s="164" t="s">
        <v>1321</v>
      </c>
      <c r="B202" s="162" t="s">
        <v>574</v>
      </c>
      <c r="C202" s="390" t="s">
        <v>64</v>
      </c>
      <c r="D202" s="163">
        <v>2018</v>
      </c>
      <c r="E202" s="163">
        <v>2024</v>
      </c>
      <c r="F202" s="174">
        <v>35208106</v>
      </c>
      <c r="G202" s="390" t="s">
        <v>76</v>
      </c>
    </row>
    <row r="203" spans="1:7" ht="25.5" x14ac:dyDescent="0.25">
      <c r="A203" s="164" t="s">
        <v>1322</v>
      </c>
      <c r="B203" s="162" t="s">
        <v>575</v>
      </c>
      <c r="C203" s="390" t="s">
        <v>64</v>
      </c>
      <c r="D203" s="163">
        <v>2017</v>
      </c>
      <c r="E203" s="163">
        <v>2025</v>
      </c>
      <c r="F203" s="174">
        <v>104620342</v>
      </c>
      <c r="G203" s="390" t="s">
        <v>76</v>
      </c>
    </row>
    <row r="204" spans="1:7" ht="25.5" x14ac:dyDescent="0.25">
      <c r="A204" s="164" t="s">
        <v>1323</v>
      </c>
      <c r="B204" s="162" t="s">
        <v>576</v>
      </c>
      <c r="C204" s="390" t="s">
        <v>63</v>
      </c>
      <c r="D204" s="163">
        <v>2022</v>
      </c>
      <c r="E204" s="163">
        <v>2025</v>
      </c>
      <c r="F204" s="174">
        <v>60000000</v>
      </c>
      <c r="G204" s="390" t="s">
        <v>76</v>
      </c>
    </row>
    <row r="205" spans="1:7" ht="25.5" x14ac:dyDescent="0.25">
      <c r="A205" s="164" t="s">
        <v>1324</v>
      </c>
      <c r="B205" s="162" t="s">
        <v>579</v>
      </c>
      <c r="C205" s="390" t="s">
        <v>66</v>
      </c>
      <c r="D205" s="163">
        <v>2018</v>
      </c>
      <c r="E205" s="163">
        <v>2024</v>
      </c>
      <c r="F205" s="174">
        <v>60344093</v>
      </c>
      <c r="G205" s="390" t="s">
        <v>76</v>
      </c>
    </row>
    <row r="206" spans="1:7" ht="25.5" x14ac:dyDescent="0.25">
      <c r="A206" s="164" t="s">
        <v>1325</v>
      </c>
      <c r="B206" s="162" t="s">
        <v>580</v>
      </c>
      <c r="C206" s="390" t="s">
        <v>66</v>
      </c>
      <c r="D206" s="163">
        <v>2014</v>
      </c>
      <c r="E206" s="163">
        <v>2023</v>
      </c>
      <c r="F206" s="174">
        <v>32260564</v>
      </c>
      <c r="G206" s="390" t="s">
        <v>76</v>
      </c>
    </row>
    <row r="207" spans="1:7" ht="25.5" x14ac:dyDescent="0.25">
      <c r="A207" s="164" t="s">
        <v>1326</v>
      </c>
      <c r="B207" s="162" t="s">
        <v>584</v>
      </c>
      <c r="C207" s="390" t="s">
        <v>66</v>
      </c>
      <c r="D207" s="163">
        <v>2016</v>
      </c>
      <c r="E207" s="163">
        <v>2024</v>
      </c>
      <c r="F207" s="174">
        <v>31019415</v>
      </c>
      <c r="G207" s="390" t="s">
        <v>76</v>
      </c>
    </row>
    <row r="208" spans="1:7" ht="25.5" x14ac:dyDescent="0.25">
      <c r="A208" s="164" t="s">
        <v>1327</v>
      </c>
      <c r="B208" s="162" t="s">
        <v>586</v>
      </c>
      <c r="C208" s="390" t="s">
        <v>66</v>
      </c>
      <c r="D208" s="163">
        <v>2018</v>
      </c>
      <c r="E208" s="163">
        <v>2024</v>
      </c>
      <c r="F208" s="174">
        <v>28153666</v>
      </c>
      <c r="G208" s="390" t="s">
        <v>76</v>
      </c>
    </row>
    <row r="209" spans="1:7" ht="25.5" x14ac:dyDescent="0.25">
      <c r="A209" s="164" t="s">
        <v>1328</v>
      </c>
      <c r="B209" s="162" t="s">
        <v>589</v>
      </c>
      <c r="C209" s="390" t="s">
        <v>66</v>
      </c>
      <c r="D209" s="163">
        <v>2015</v>
      </c>
      <c r="E209" s="163">
        <v>2026</v>
      </c>
      <c r="F209" s="174">
        <v>228126224</v>
      </c>
      <c r="G209" s="390" t="s">
        <v>76</v>
      </c>
    </row>
    <row r="210" spans="1:7" ht="25.5" x14ac:dyDescent="0.25">
      <c r="A210" s="164" t="s">
        <v>1329</v>
      </c>
      <c r="B210" s="147" t="s">
        <v>1070</v>
      </c>
      <c r="C210" s="5" t="s">
        <v>198</v>
      </c>
      <c r="D210" s="5">
        <v>1980</v>
      </c>
      <c r="E210" s="5">
        <v>2023</v>
      </c>
      <c r="F210" s="268">
        <v>57086825</v>
      </c>
      <c r="G210" s="390" t="s">
        <v>76</v>
      </c>
    </row>
    <row r="211" spans="1:7" ht="42" x14ac:dyDescent="0.25">
      <c r="A211" s="164" t="s">
        <v>1330</v>
      </c>
      <c r="B211" s="147" t="s">
        <v>1072</v>
      </c>
      <c r="C211" s="5" t="s">
        <v>1073</v>
      </c>
      <c r="D211" s="5">
        <v>2019</v>
      </c>
      <c r="E211" s="5">
        <v>2023</v>
      </c>
      <c r="F211" s="322">
        <v>1500000</v>
      </c>
      <c r="G211" s="390" t="s">
        <v>76</v>
      </c>
    </row>
    <row r="212" spans="1:7" ht="25.5" x14ac:dyDescent="0.25">
      <c r="A212" s="164" t="s">
        <v>1331</v>
      </c>
      <c r="B212" s="162" t="s">
        <v>1074</v>
      </c>
      <c r="C212" s="390" t="s">
        <v>149</v>
      </c>
      <c r="D212" s="163">
        <v>2017</v>
      </c>
      <c r="E212" s="163">
        <v>2023</v>
      </c>
      <c r="F212" s="268">
        <v>2502906</v>
      </c>
      <c r="G212" s="390" t="s">
        <v>76</v>
      </c>
    </row>
    <row r="213" spans="1:7" ht="25.5" x14ac:dyDescent="0.25">
      <c r="A213" s="164" t="s">
        <v>1332</v>
      </c>
      <c r="B213" s="162" t="s">
        <v>1075</v>
      </c>
      <c r="C213" s="390" t="s">
        <v>149</v>
      </c>
      <c r="D213" s="163">
        <v>2017</v>
      </c>
      <c r="E213" s="163">
        <v>2023</v>
      </c>
      <c r="F213" s="174">
        <v>1255046</v>
      </c>
      <c r="G213" s="390" t="s">
        <v>76</v>
      </c>
    </row>
    <row r="214" spans="1:7" ht="25.5" x14ac:dyDescent="0.25">
      <c r="A214" s="164" t="s">
        <v>1333</v>
      </c>
      <c r="B214" s="162" t="s">
        <v>1076</v>
      </c>
      <c r="C214" s="390" t="s">
        <v>155</v>
      </c>
      <c r="D214" s="163">
        <v>2022</v>
      </c>
      <c r="E214" s="163">
        <v>2023</v>
      </c>
      <c r="F214" s="174">
        <v>900000</v>
      </c>
      <c r="G214" s="390" t="s">
        <v>76</v>
      </c>
    </row>
    <row r="215" spans="1:7" ht="25.5" x14ac:dyDescent="0.25">
      <c r="A215" s="164" t="s">
        <v>1334</v>
      </c>
      <c r="B215" s="162" t="s">
        <v>1077</v>
      </c>
      <c r="C215" s="390" t="s">
        <v>155</v>
      </c>
      <c r="D215" s="163">
        <v>2022</v>
      </c>
      <c r="E215" s="163">
        <v>2023</v>
      </c>
      <c r="F215" s="174">
        <v>700000</v>
      </c>
      <c r="G215" s="390" t="s">
        <v>76</v>
      </c>
    </row>
    <row r="216" spans="1:7" ht="25.5" x14ac:dyDescent="0.25">
      <c r="A216" s="164" t="s">
        <v>1335</v>
      </c>
      <c r="B216" s="162" t="s">
        <v>1078</v>
      </c>
      <c r="C216" s="390" t="s">
        <v>155</v>
      </c>
      <c r="D216" s="163">
        <v>2022</v>
      </c>
      <c r="E216" s="163">
        <v>2023</v>
      </c>
      <c r="F216" s="174">
        <v>1200000</v>
      </c>
      <c r="G216" s="390" t="s">
        <v>76</v>
      </c>
    </row>
    <row r="217" spans="1:7" ht="25.5" x14ac:dyDescent="0.25">
      <c r="A217" s="164" t="s">
        <v>1336</v>
      </c>
      <c r="B217" s="162" t="s">
        <v>1079</v>
      </c>
      <c r="C217" s="390" t="s">
        <v>159</v>
      </c>
      <c r="D217" s="163">
        <v>2022</v>
      </c>
      <c r="E217" s="163">
        <v>2023</v>
      </c>
      <c r="F217" s="174">
        <v>900000</v>
      </c>
      <c r="G217" s="390" t="s">
        <v>76</v>
      </c>
    </row>
    <row r="218" spans="1:7" ht="25.5" x14ac:dyDescent="0.25">
      <c r="A218" s="164" t="s">
        <v>1337</v>
      </c>
      <c r="B218" s="162" t="s">
        <v>1080</v>
      </c>
      <c r="C218" s="390" t="s">
        <v>159</v>
      </c>
      <c r="D218" s="163">
        <v>2022</v>
      </c>
      <c r="E218" s="163">
        <v>2023</v>
      </c>
      <c r="F218" s="174">
        <v>900000</v>
      </c>
      <c r="G218" s="390" t="s">
        <v>76</v>
      </c>
    </row>
    <row r="219" spans="1:7" ht="25.5" x14ac:dyDescent="0.25">
      <c r="A219" s="164" t="s">
        <v>1338</v>
      </c>
      <c r="B219" s="162" t="s">
        <v>1081</v>
      </c>
      <c r="C219" s="390" t="s">
        <v>159</v>
      </c>
      <c r="D219" s="163">
        <v>2022</v>
      </c>
      <c r="E219" s="163">
        <v>2023</v>
      </c>
      <c r="F219" s="174">
        <v>900000</v>
      </c>
      <c r="G219" s="390" t="s">
        <v>76</v>
      </c>
    </row>
    <row r="220" spans="1:7" ht="25.5" x14ac:dyDescent="0.25">
      <c r="A220" s="164" t="s">
        <v>1339</v>
      </c>
      <c r="B220" s="162" t="s">
        <v>1082</v>
      </c>
      <c r="C220" s="390" t="s">
        <v>162</v>
      </c>
      <c r="D220" s="163">
        <v>2022</v>
      </c>
      <c r="E220" s="163">
        <v>2023</v>
      </c>
      <c r="F220" s="174">
        <v>600000</v>
      </c>
      <c r="G220" s="390" t="s">
        <v>76</v>
      </c>
    </row>
    <row r="221" spans="1:7" ht="25.5" x14ac:dyDescent="0.25">
      <c r="A221" s="164" t="s">
        <v>1340</v>
      </c>
      <c r="B221" s="162" t="s">
        <v>1083</v>
      </c>
      <c r="C221" s="390" t="s">
        <v>149</v>
      </c>
      <c r="D221" s="163">
        <v>2022</v>
      </c>
      <c r="E221" s="163">
        <v>2023</v>
      </c>
      <c r="F221" s="174">
        <v>500000</v>
      </c>
      <c r="G221" s="390" t="s">
        <v>76</v>
      </c>
    </row>
    <row r="222" spans="1:7" ht="25.5" x14ac:dyDescent="0.25">
      <c r="A222" s="164" t="s">
        <v>1341</v>
      </c>
      <c r="B222" s="162" t="s">
        <v>1399</v>
      </c>
      <c r="C222" s="390" t="s">
        <v>149</v>
      </c>
      <c r="D222" s="163">
        <v>2022</v>
      </c>
      <c r="E222" s="163">
        <v>2023</v>
      </c>
      <c r="F222" s="174">
        <v>489996</v>
      </c>
      <c r="G222" s="390" t="s">
        <v>76</v>
      </c>
    </row>
    <row r="223" spans="1:7" ht="25.5" x14ac:dyDescent="0.25">
      <c r="A223" s="164" t="s">
        <v>1342</v>
      </c>
      <c r="B223" s="162" t="s">
        <v>1084</v>
      </c>
      <c r="C223" s="390" t="s">
        <v>176</v>
      </c>
      <c r="D223" s="163">
        <v>2022</v>
      </c>
      <c r="E223" s="163">
        <v>2023</v>
      </c>
      <c r="F223" s="174">
        <v>448454</v>
      </c>
      <c r="G223" s="390" t="s">
        <v>76</v>
      </c>
    </row>
    <row r="224" spans="1:7" ht="25.5" x14ac:dyDescent="0.25">
      <c r="A224" s="164" t="s">
        <v>1343</v>
      </c>
      <c r="B224" s="162" t="s">
        <v>1085</v>
      </c>
      <c r="C224" s="390" t="s">
        <v>176</v>
      </c>
      <c r="D224" s="163">
        <v>2022</v>
      </c>
      <c r="E224" s="163">
        <v>2023</v>
      </c>
      <c r="F224" s="174">
        <v>900000</v>
      </c>
      <c r="G224" s="390" t="s">
        <v>76</v>
      </c>
    </row>
    <row r="225" spans="1:7" ht="25.5" x14ac:dyDescent="0.25">
      <c r="A225" s="164" t="s">
        <v>1344</v>
      </c>
      <c r="B225" s="162" t="s">
        <v>1086</v>
      </c>
      <c r="C225" s="390" t="s">
        <v>176</v>
      </c>
      <c r="D225" s="163">
        <v>2022</v>
      </c>
      <c r="E225" s="163">
        <v>2023</v>
      </c>
      <c r="F225" s="174">
        <v>900000</v>
      </c>
      <c r="G225" s="390" t="s">
        <v>76</v>
      </c>
    </row>
    <row r="226" spans="1:7" ht="25.5" x14ac:dyDescent="0.25">
      <c r="A226" s="164" t="s">
        <v>1345</v>
      </c>
      <c r="B226" s="162" t="s">
        <v>1087</v>
      </c>
      <c r="C226" s="390" t="s">
        <v>198</v>
      </c>
      <c r="D226" s="163">
        <v>2022</v>
      </c>
      <c r="E226" s="163">
        <v>2023</v>
      </c>
      <c r="F226" s="174">
        <v>900000</v>
      </c>
      <c r="G226" s="390" t="s">
        <v>76</v>
      </c>
    </row>
    <row r="227" spans="1:7" ht="25.5" x14ac:dyDescent="0.25">
      <c r="A227" s="164" t="s">
        <v>1346</v>
      </c>
      <c r="B227" s="162" t="s">
        <v>1088</v>
      </c>
      <c r="C227" s="390" t="s">
        <v>198</v>
      </c>
      <c r="D227" s="163">
        <v>2022</v>
      </c>
      <c r="E227" s="163">
        <v>2023</v>
      </c>
      <c r="F227" s="174">
        <v>700000</v>
      </c>
      <c r="G227" s="390" t="s">
        <v>76</v>
      </c>
    </row>
    <row r="228" spans="1:7" ht="27.75" customHeight="1" x14ac:dyDescent="0.25">
      <c r="A228" s="164" t="s">
        <v>1347</v>
      </c>
      <c r="B228" s="162" t="s">
        <v>1089</v>
      </c>
      <c r="C228" s="390" t="s">
        <v>155</v>
      </c>
      <c r="D228" s="163">
        <v>2021</v>
      </c>
      <c r="E228" s="163">
        <v>2023</v>
      </c>
      <c r="F228" s="174">
        <v>16300000</v>
      </c>
      <c r="G228" s="390" t="s">
        <v>76</v>
      </c>
    </row>
    <row r="229" spans="1:7" ht="25.5" x14ac:dyDescent="0.25">
      <c r="A229" s="164" t="s">
        <v>1348</v>
      </c>
      <c r="B229" s="162" t="s">
        <v>1090</v>
      </c>
      <c r="C229" s="390" t="s">
        <v>176</v>
      </c>
      <c r="D229" s="163">
        <v>1982</v>
      </c>
      <c r="E229" s="163">
        <v>2023</v>
      </c>
      <c r="F229" s="174">
        <v>11123000</v>
      </c>
      <c r="G229" s="390" t="s">
        <v>76</v>
      </c>
    </row>
    <row r="230" spans="1:7" ht="25.5" x14ac:dyDescent="0.25">
      <c r="A230" s="164" t="s">
        <v>1349</v>
      </c>
      <c r="B230" s="162" t="s">
        <v>1091</v>
      </c>
      <c r="C230" s="390" t="s">
        <v>159</v>
      </c>
      <c r="D230" s="163">
        <v>2022</v>
      </c>
      <c r="E230" s="163">
        <v>2023</v>
      </c>
      <c r="F230" s="174">
        <v>900000</v>
      </c>
      <c r="G230" s="390" t="s">
        <v>76</v>
      </c>
    </row>
    <row r="231" spans="1:7" ht="25.5" x14ac:dyDescent="0.25">
      <c r="A231" s="164" t="s">
        <v>1350</v>
      </c>
      <c r="B231" s="162" t="s">
        <v>1092</v>
      </c>
      <c r="C231" s="390" t="s">
        <v>159</v>
      </c>
      <c r="D231" s="163">
        <v>2022</v>
      </c>
      <c r="E231" s="163">
        <v>2023</v>
      </c>
      <c r="F231" s="174">
        <v>800000</v>
      </c>
      <c r="G231" s="390" t="s">
        <v>76</v>
      </c>
    </row>
    <row r="232" spans="1:7" ht="25.5" x14ac:dyDescent="0.25">
      <c r="A232" s="164" t="s">
        <v>1351</v>
      </c>
      <c r="B232" s="162" t="s">
        <v>1093</v>
      </c>
      <c r="C232" s="390" t="s">
        <v>159</v>
      </c>
      <c r="D232" s="163">
        <v>2022</v>
      </c>
      <c r="E232" s="163">
        <v>2023</v>
      </c>
      <c r="F232" s="174">
        <v>900000</v>
      </c>
      <c r="G232" s="390" t="s">
        <v>76</v>
      </c>
    </row>
    <row r="233" spans="1:7" ht="25.5" x14ac:dyDescent="0.25">
      <c r="A233" s="164" t="s">
        <v>1352</v>
      </c>
      <c r="B233" s="162" t="s">
        <v>1094</v>
      </c>
      <c r="C233" s="390" t="s">
        <v>159</v>
      </c>
      <c r="D233" s="163">
        <v>2022</v>
      </c>
      <c r="E233" s="163">
        <v>2024</v>
      </c>
      <c r="F233" s="174">
        <v>51582417</v>
      </c>
      <c r="G233" s="390" t="s">
        <v>76</v>
      </c>
    </row>
    <row r="234" spans="1:7" ht="25.5" x14ac:dyDescent="0.25">
      <c r="A234" s="164" t="s">
        <v>1353</v>
      </c>
      <c r="B234" s="162" t="s">
        <v>1096</v>
      </c>
      <c r="C234" s="390" t="s">
        <v>159</v>
      </c>
      <c r="D234" s="163">
        <v>1996</v>
      </c>
      <c r="E234" s="163">
        <v>2023</v>
      </c>
      <c r="F234" s="174">
        <v>7169917</v>
      </c>
      <c r="G234" s="390" t="s">
        <v>76</v>
      </c>
    </row>
    <row r="235" spans="1:7" ht="25.5" x14ac:dyDescent="0.35">
      <c r="A235" s="164" t="s">
        <v>1354</v>
      </c>
      <c r="B235" s="346" t="s">
        <v>1210</v>
      </c>
      <c r="C235" s="390" t="s">
        <v>159</v>
      </c>
      <c r="D235" s="163">
        <v>2021</v>
      </c>
      <c r="E235" s="163">
        <v>2023</v>
      </c>
      <c r="F235" s="174">
        <v>1200000</v>
      </c>
      <c r="G235" s="390" t="s">
        <v>76</v>
      </c>
    </row>
    <row r="236" spans="1:7" ht="25.5" x14ac:dyDescent="0.35">
      <c r="A236" s="164" t="s">
        <v>1355</v>
      </c>
      <c r="B236" s="346" t="s">
        <v>1211</v>
      </c>
      <c r="C236" s="390" t="s">
        <v>149</v>
      </c>
      <c r="D236" s="163">
        <v>2016</v>
      </c>
      <c r="E236" s="163">
        <v>2025</v>
      </c>
      <c r="F236" s="174">
        <v>13800000</v>
      </c>
      <c r="G236" s="390" t="s">
        <v>76</v>
      </c>
    </row>
    <row r="237" spans="1:7" ht="25.5" x14ac:dyDescent="0.35">
      <c r="A237" s="164" t="s">
        <v>1356</v>
      </c>
      <c r="B237" s="346" t="s">
        <v>1212</v>
      </c>
      <c r="C237" s="390" t="s">
        <v>149</v>
      </c>
      <c r="D237" s="163">
        <v>2021</v>
      </c>
      <c r="E237" s="163">
        <v>2026</v>
      </c>
      <c r="F237" s="174">
        <v>419205839</v>
      </c>
      <c r="G237" s="390" t="s">
        <v>76</v>
      </c>
    </row>
    <row r="238" spans="1:7" ht="25.5" x14ac:dyDescent="0.35">
      <c r="A238" s="164" t="s">
        <v>1357</v>
      </c>
      <c r="B238" s="346" t="s">
        <v>1213</v>
      </c>
      <c r="C238" s="390" t="s">
        <v>149</v>
      </c>
      <c r="D238" s="163">
        <v>2022</v>
      </c>
      <c r="E238" s="163">
        <v>2023</v>
      </c>
      <c r="F238" s="174">
        <v>1500000</v>
      </c>
      <c r="G238" s="390" t="s">
        <v>76</v>
      </c>
    </row>
    <row r="239" spans="1:7" ht="25.5" x14ac:dyDescent="0.35">
      <c r="A239" s="164" t="s">
        <v>1358</v>
      </c>
      <c r="B239" s="346" t="s">
        <v>1218</v>
      </c>
      <c r="C239" s="390" t="s">
        <v>155</v>
      </c>
      <c r="D239" s="163">
        <v>2021</v>
      </c>
      <c r="E239" s="163">
        <v>2023</v>
      </c>
      <c r="F239" s="174">
        <v>980703</v>
      </c>
      <c r="G239" s="390" t="s">
        <v>76</v>
      </c>
    </row>
    <row r="240" spans="1:7" ht="25.5" x14ac:dyDescent="0.35">
      <c r="A240" s="164" t="s">
        <v>1359</v>
      </c>
      <c r="B240" s="346" t="s">
        <v>1219</v>
      </c>
      <c r="C240" s="390" t="s">
        <v>155</v>
      </c>
      <c r="D240" s="163">
        <v>2022</v>
      </c>
      <c r="E240" s="163">
        <v>2023</v>
      </c>
      <c r="F240" s="174">
        <v>252583</v>
      </c>
      <c r="G240" s="390" t="s">
        <v>76</v>
      </c>
    </row>
    <row r="241" spans="1:7" ht="25.5" x14ac:dyDescent="0.35">
      <c r="A241" s="164" t="s">
        <v>1360</v>
      </c>
      <c r="B241" s="346" t="s">
        <v>1220</v>
      </c>
      <c r="C241" s="390" t="s">
        <v>155</v>
      </c>
      <c r="D241" s="163">
        <v>2021</v>
      </c>
      <c r="E241" s="163">
        <v>2024</v>
      </c>
      <c r="F241" s="174">
        <v>285000000</v>
      </c>
      <c r="G241" s="390" t="s">
        <v>76</v>
      </c>
    </row>
    <row r="242" spans="1:7" ht="25.5" x14ac:dyDescent="0.35">
      <c r="A242" s="164" t="s">
        <v>1361</v>
      </c>
      <c r="B242" s="346" t="s">
        <v>1221</v>
      </c>
      <c r="C242" s="390" t="s">
        <v>159</v>
      </c>
      <c r="D242" s="163">
        <v>2022</v>
      </c>
      <c r="E242" s="163">
        <v>2023</v>
      </c>
      <c r="F242" s="174">
        <v>275000</v>
      </c>
      <c r="G242" s="390" t="s">
        <v>76</v>
      </c>
    </row>
    <row r="243" spans="1:7" ht="25.5" x14ac:dyDescent="0.35">
      <c r="A243" s="164" t="s">
        <v>1362</v>
      </c>
      <c r="B243" s="346" t="s">
        <v>1222</v>
      </c>
      <c r="C243" s="390" t="s">
        <v>159</v>
      </c>
      <c r="D243" s="163">
        <v>2022</v>
      </c>
      <c r="E243" s="163">
        <v>2023</v>
      </c>
      <c r="F243" s="174">
        <v>250000</v>
      </c>
      <c r="G243" s="390" t="s">
        <v>76</v>
      </c>
    </row>
    <row r="244" spans="1:7" ht="25.5" x14ac:dyDescent="0.35">
      <c r="A244" s="164" t="s">
        <v>1363</v>
      </c>
      <c r="B244" s="346" t="s">
        <v>1223</v>
      </c>
      <c r="C244" s="390" t="s">
        <v>149</v>
      </c>
      <c r="D244" s="163">
        <v>2022</v>
      </c>
      <c r="E244" s="163">
        <v>2023</v>
      </c>
      <c r="F244" s="174">
        <v>25000000</v>
      </c>
      <c r="G244" s="390" t="s">
        <v>76</v>
      </c>
    </row>
    <row r="245" spans="1:7" ht="25.5" x14ac:dyDescent="0.35">
      <c r="A245" s="164" t="s">
        <v>1364</v>
      </c>
      <c r="B245" s="346" t="s">
        <v>1224</v>
      </c>
      <c r="C245" s="390" t="s">
        <v>176</v>
      </c>
      <c r="D245" s="163">
        <v>2022</v>
      </c>
      <c r="E245" s="163">
        <v>2023</v>
      </c>
      <c r="F245" s="174">
        <v>257082</v>
      </c>
      <c r="G245" s="390" t="s">
        <v>76</v>
      </c>
    </row>
    <row r="246" spans="1:7" ht="25.5" x14ac:dyDescent="0.35">
      <c r="A246" s="164" t="s">
        <v>1365</v>
      </c>
      <c r="B246" s="346" t="s">
        <v>1225</v>
      </c>
      <c r="C246" s="390" t="s">
        <v>176</v>
      </c>
      <c r="D246" s="163">
        <v>2022</v>
      </c>
      <c r="E246" s="163">
        <v>2023</v>
      </c>
      <c r="F246" s="174">
        <v>31388680</v>
      </c>
      <c r="G246" s="390" t="s">
        <v>76</v>
      </c>
    </row>
    <row r="247" spans="1:7" ht="25.5" x14ac:dyDescent="0.35">
      <c r="A247" s="164" t="s">
        <v>1366</v>
      </c>
      <c r="B247" s="346" t="s">
        <v>1226</v>
      </c>
      <c r="C247" s="390" t="s">
        <v>155</v>
      </c>
      <c r="D247" s="163">
        <v>2021</v>
      </c>
      <c r="E247" s="163">
        <v>2023</v>
      </c>
      <c r="F247" s="174">
        <v>65887892</v>
      </c>
      <c r="G247" s="390" t="s">
        <v>76</v>
      </c>
    </row>
    <row r="248" spans="1:7" ht="25.5" x14ac:dyDescent="0.25">
      <c r="A248" s="164" t="s">
        <v>1301</v>
      </c>
      <c r="B248" s="26" t="s">
        <v>1249</v>
      </c>
      <c r="C248" s="393" t="s">
        <v>155</v>
      </c>
      <c r="D248" s="394">
        <v>2021</v>
      </c>
      <c r="E248" s="394">
        <v>2023</v>
      </c>
      <c r="F248" s="395">
        <v>29140433</v>
      </c>
      <c r="G248" s="5" t="s">
        <v>76</v>
      </c>
    </row>
    <row r="249" spans="1:7" ht="25.5" x14ac:dyDescent="0.25">
      <c r="A249" s="164" t="s">
        <v>1302</v>
      </c>
      <c r="B249" s="26" t="s">
        <v>1250</v>
      </c>
      <c r="C249" s="393" t="s">
        <v>155</v>
      </c>
      <c r="D249" s="394">
        <v>2022</v>
      </c>
      <c r="E249" s="394">
        <v>2023</v>
      </c>
      <c r="F249" s="395">
        <v>20248000</v>
      </c>
      <c r="G249" s="5" t="s">
        <v>76</v>
      </c>
    </row>
    <row r="250" spans="1:7" ht="25.5" x14ac:dyDescent="0.25">
      <c r="A250" s="164" t="s">
        <v>1303</v>
      </c>
      <c r="B250" s="26" t="s">
        <v>1251</v>
      </c>
      <c r="C250" s="393" t="s">
        <v>155</v>
      </c>
      <c r="D250" s="394">
        <v>2013</v>
      </c>
      <c r="E250" s="394">
        <v>2025</v>
      </c>
      <c r="F250" s="395">
        <v>12000000</v>
      </c>
      <c r="G250" s="5" t="s">
        <v>76</v>
      </c>
    </row>
    <row r="251" spans="1:7" ht="25.5" x14ac:dyDescent="0.25">
      <c r="A251" s="164" t="s">
        <v>1304</v>
      </c>
      <c r="B251" s="26" t="s">
        <v>1252</v>
      </c>
      <c r="C251" s="393" t="s">
        <v>155</v>
      </c>
      <c r="D251" s="394">
        <v>2018</v>
      </c>
      <c r="E251" s="394">
        <v>2024</v>
      </c>
      <c r="F251" s="395">
        <v>78074908</v>
      </c>
      <c r="G251" s="5" t="s">
        <v>76</v>
      </c>
    </row>
    <row r="252" spans="1:7" ht="25.5" x14ac:dyDescent="0.25">
      <c r="A252" s="164" t="s">
        <v>1305</v>
      </c>
      <c r="B252" s="26" t="s">
        <v>1253</v>
      </c>
      <c r="C252" s="393" t="s">
        <v>162</v>
      </c>
      <c r="D252" s="394">
        <v>2022</v>
      </c>
      <c r="E252" s="394">
        <v>2023</v>
      </c>
      <c r="F252" s="395">
        <v>22985624</v>
      </c>
      <c r="G252" s="5" t="s">
        <v>76</v>
      </c>
    </row>
    <row r="253" spans="1:7" ht="25.5" x14ac:dyDescent="0.25">
      <c r="A253" s="164" t="s">
        <v>1306</v>
      </c>
      <c r="B253" s="26" t="s">
        <v>1491</v>
      </c>
      <c r="C253" s="393" t="s">
        <v>149</v>
      </c>
      <c r="D253" s="394">
        <v>2022</v>
      </c>
      <c r="E253" s="394">
        <v>2023</v>
      </c>
      <c r="F253" s="395">
        <v>2800000</v>
      </c>
      <c r="G253" s="5" t="s">
        <v>76</v>
      </c>
    </row>
    <row r="254" spans="1:7" ht="25.5" x14ac:dyDescent="0.25">
      <c r="A254" s="164" t="s">
        <v>1307</v>
      </c>
      <c r="B254" s="26" t="s">
        <v>1492</v>
      </c>
      <c r="C254" s="393" t="s">
        <v>149</v>
      </c>
      <c r="D254" s="394">
        <v>2022</v>
      </c>
      <c r="E254" s="394">
        <v>2024</v>
      </c>
      <c r="F254" s="395">
        <v>35711284</v>
      </c>
      <c r="G254" s="5" t="s">
        <v>76</v>
      </c>
    </row>
    <row r="255" spans="1:7" ht="25.5" x14ac:dyDescent="0.25">
      <c r="A255" s="164" t="s">
        <v>1367</v>
      </c>
      <c r="B255" s="26" t="s">
        <v>1256</v>
      </c>
      <c r="C255" s="393" t="s">
        <v>155</v>
      </c>
      <c r="D255" s="394">
        <v>2015</v>
      </c>
      <c r="E255" s="394">
        <v>2023</v>
      </c>
      <c r="F255" s="395">
        <v>110218302</v>
      </c>
      <c r="G255" s="5" t="s">
        <v>76</v>
      </c>
    </row>
    <row r="256" spans="1:7" ht="25.5" x14ac:dyDescent="0.25">
      <c r="A256" s="164" t="s">
        <v>1368</v>
      </c>
      <c r="B256" s="26" t="s">
        <v>1257</v>
      </c>
      <c r="C256" s="393" t="s">
        <v>176</v>
      </c>
      <c r="D256" s="394">
        <v>2022</v>
      </c>
      <c r="E256" s="394">
        <v>2024</v>
      </c>
      <c r="F256" s="395">
        <v>82444000</v>
      </c>
      <c r="G256" s="5" t="s">
        <v>76</v>
      </c>
    </row>
    <row r="257" spans="1:7" ht="25.5" x14ac:dyDescent="0.25">
      <c r="A257" s="164" t="s">
        <v>1369</v>
      </c>
      <c r="B257" s="26" t="s">
        <v>1258</v>
      </c>
      <c r="C257" s="393" t="s">
        <v>176</v>
      </c>
      <c r="D257" s="394">
        <v>2022</v>
      </c>
      <c r="E257" s="394">
        <v>2024</v>
      </c>
      <c r="F257" s="395">
        <v>160000000</v>
      </c>
      <c r="G257" s="5" t="s">
        <v>76</v>
      </c>
    </row>
    <row r="258" spans="1:7" ht="25.5" x14ac:dyDescent="0.35">
      <c r="A258" s="164" t="s">
        <v>1370</v>
      </c>
      <c r="B258" s="346" t="s">
        <v>1259</v>
      </c>
      <c r="C258" s="393" t="s">
        <v>176</v>
      </c>
      <c r="D258" s="163">
        <v>2022</v>
      </c>
      <c r="E258" s="163">
        <v>2023</v>
      </c>
      <c r="F258" s="174">
        <v>26567366</v>
      </c>
      <c r="G258" s="5" t="s">
        <v>76</v>
      </c>
    </row>
    <row r="259" spans="1:7" ht="25.5" x14ac:dyDescent="0.35">
      <c r="A259" s="164" t="s">
        <v>1371</v>
      </c>
      <c r="B259" s="346" t="s">
        <v>1260</v>
      </c>
      <c r="C259" s="393" t="s">
        <v>176</v>
      </c>
      <c r="D259" s="163">
        <v>2022</v>
      </c>
      <c r="E259" s="163">
        <v>2024</v>
      </c>
      <c r="F259" s="174">
        <v>46634800</v>
      </c>
      <c r="G259" s="5" t="s">
        <v>76</v>
      </c>
    </row>
    <row r="260" spans="1:7" ht="25.5" x14ac:dyDescent="0.35">
      <c r="A260" s="164" t="s">
        <v>1372</v>
      </c>
      <c r="B260" s="346" t="s">
        <v>1261</v>
      </c>
      <c r="C260" s="393" t="s">
        <v>176</v>
      </c>
      <c r="D260" s="163">
        <v>2022</v>
      </c>
      <c r="E260" s="163">
        <v>2024</v>
      </c>
      <c r="F260" s="174">
        <v>22151952</v>
      </c>
      <c r="G260" s="5" t="s">
        <v>76</v>
      </c>
    </row>
    <row r="261" spans="1:7" ht="25.5" x14ac:dyDescent="0.35">
      <c r="A261" s="164" t="s">
        <v>1373</v>
      </c>
      <c r="B261" s="346" t="s">
        <v>1398</v>
      </c>
      <c r="C261" s="393" t="s">
        <v>176</v>
      </c>
      <c r="D261" s="163">
        <v>2022</v>
      </c>
      <c r="E261" s="163">
        <v>2023</v>
      </c>
      <c r="F261" s="174">
        <v>13577244</v>
      </c>
      <c r="G261" s="5" t="s">
        <v>76</v>
      </c>
    </row>
    <row r="262" spans="1:7" ht="25.5" x14ac:dyDescent="0.35">
      <c r="A262" s="164" t="s">
        <v>1374</v>
      </c>
      <c r="B262" s="346" t="s">
        <v>1262</v>
      </c>
      <c r="C262" s="393" t="s">
        <v>176</v>
      </c>
      <c r="D262" s="163">
        <v>2022</v>
      </c>
      <c r="E262" s="163">
        <v>2023</v>
      </c>
      <c r="F262" s="174">
        <v>9397484</v>
      </c>
      <c r="G262" s="5" t="s">
        <v>76</v>
      </c>
    </row>
    <row r="263" spans="1:7" ht="25.5" x14ac:dyDescent="0.25">
      <c r="A263" s="164" t="s">
        <v>1375</v>
      </c>
      <c r="B263" s="162" t="s">
        <v>1400</v>
      </c>
      <c r="C263" s="390" t="s">
        <v>65</v>
      </c>
      <c r="D263" s="163">
        <v>2018</v>
      </c>
      <c r="E263" s="163">
        <v>2023</v>
      </c>
      <c r="F263" s="174">
        <v>16853545</v>
      </c>
      <c r="G263" s="390" t="s">
        <v>76</v>
      </c>
    </row>
    <row r="264" spans="1:7" ht="25.5" x14ac:dyDescent="0.25">
      <c r="A264" s="164" t="s">
        <v>1376</v>
      </c>
      <c r="B264" s="162" t="s">
        <v>1411</v>
      </c>
      <c r="C264" s="390" t="s">
        <v>155</v>
      </c>
      <c r="D264" s="163">
        <v>2022</v>
      </c>
      <c r="E264" s="163">
        <v>2026</v>
      </c>
      <c r="F264" s="174">
        <v>19000000</v>
      </c>
      <c r="G264" s="390" t="s">
        <v>76</v>
      </c>
    </row>
    <row r="265" spans="1:7" ht="25.5" x14ac:dyDescent="0.25">
      <c r="A265" s="164" t="s">
        <v>1377</v>
      </c>
      <c r="B265" s="162" t="s">
        <v>1412</v>
      </c>
      <c r="C265" s="390" t="s">
        <v>155</v>
      </c>
      <c r="D265" s="163">
        <v>2022</v>
      </c>
      <c r="E265" s="163">
        <v>2025</v>
      </c>
      <c r="F265" s="174">
        <v>10000000</v>
      </c>
      <c r="G265" s="390" t="s">
        <v>76</v>
      </c>
    </row>
    <row r="266" spans="1:7" ht="25.5" x14ac:dyDescent="0.25">
      <c r="A266" s="164" t="s">
        <v>1378</v>
      </c>
      <c r="B266" s="162" t="s">
        <v>1413</v>
      </c>
      <c r="C266" s="390" t="s">
        <v>176</v>
      </c>
      <c r="D266" s="163">
        <v>2015</v>
      </c>
      <c r="E266" s="163">
        <v>2026</v>
      </c>
      <c r="F266" s="174">
        <v>17000000</v>
      </c>
      <c r="G266" s="390" t="s">
        <v>76</v>
      </c>
    </row>
    <row r="267" spans="1:7" ht="25.5" x14ac:dyDescent="0.25">
      <c r="A267" s="164" t="s">
        <v>1379</v>
      </c>
      <c r="B267" s="162" t="s">
        <v>557</v>
      </c>
      <c r="C267" s="390" t="s">
        <v>155</v>
      </c>
      <c r="D267" s="163">
        <v>2018</v>
      </c>
      <c r="E267" s="163">
        <v>2023</v>
      </c>
      <c r="F267" s="174">
        <v>6495671</v>
      </c>
      <c r="G267" s="390" t="s">
        <v>76</v>
      </c>
    </row>
    <row r="268" spans="1:7" ht="25.5" x14ac:dyDescent="0.25">
      <c r="A268" s="164" t="s">
        <v>1380</v>
      </c>
      <c r="B268" s="162" t="s">
        <v>1483</v>
      </c>
      <c r="C268" s="390" t="s">
        <v>155</v>
      </c>
      <c r="D268" s="163">
        <v>2022</v>
      </c>
      <c r="E268" s="163">
        <v>2026</v>
      </c>
      <c r="F268" s="174">
        <v>500000000</v>
      </c>
      <c r="G268" s="390" t="s">
        <v>76</v>
      </c>
    </row>
    <row r="269" spans="1:7" ht="25.5" x14ac:dyDescent="0.25">
      <c r="A269" s="164" t="s">
        <v>1381</v>
      </c>
      <c r="B269" s="162" t="s">
        <v>1414</v>
      </c>
      <c r="C269" s="390" t="s">
        <v>149</v>
      </c>
      <c r="D269" s="163">
        <v>2022</v>
      </c>
      <c r="E269" s="163">
        <v>2023</v>
      </c>
      <c r="F269" s="174">
        <v>18909710</v>
      </c>
      <c r="G269" s="390" t="s">
        <v>76</v>
      </c>
    </row>
    <row r="270" spans="1:7" ht="25.5" x14ac:dyDescent="0.25">
      <c r="A270" s="164" t="s">
        <v>1382</v>
      </c>
      <c r="B270" s="162" t="s">
        <v>1415</v>
      </c>
      <c r="C270" s="390" t="s">
        <v>155</v>
      </c>
      <c r="D270" s="163">
        <v>2022</v>
      </c>
      <c r="E270" s="163">
        <v>2024</v>
      </c>
      <c r="F270" s="174">
        <v>12000000</v>
      </c>
      <c r="G270" s="390" t="s">
        <v>76</v>
      </c>
    </row>
    <row r="271" spans="1:7" ht="25.5" x14ac:dyDescent="0.25">
      <c r="A271" s="164" t="s">
        <v>1383</v>
      </c>
      <c r="B271" s="162" t="s">
        <v>1416</v>
      </c>
      <c r="C271" s="390" t="s">
        <v>155</v>
      </c>
      <c r="D271" s="163">
        <v>2022</v>
      </c>
      <c r="E271" s="163">
        <v>2023</v>
      </c>
      <c r="F271" s="174">
        <v>350000</v>
      </c>
      <c r="G271" s="390" t="s">
        <v>76</v>
      </c>
    </row>
    <row r="272" spans="1:7" ht="25.5" x14ac:dyDescent="0.25">
      <c r="A272" s="164" t="s">
        <v>1384</v>
      </c>
      <c r="B272" s="419" t="s">
        <v>1417</v>
      </c>
      <c r="C272" s="407" t="s">
        <v>155</v>
      </c>
      <c r="D272" s="163">
        <v>2022</v>
      </c>
      <c r="E272" s="163">
        <v>2025</v>
      </c>
      <c r="F272" s="174">
        <v>240000000</v>
      </c>
      <c r="G272" s="390" t="s">
        <v>76</v>
      </c>
    </row>
    <row r="273" spans="1:7" ht="25.5" x14ac:dyDescent="0.25">
      <c r="A273" s="164" t="s">
        <v>1385</v>
      </c>
      <c r="B273" s="419" t="s">
        <v>1418</v>
      </c>
      <c r="C273" s="407" t="s">
        <v>155</v>
      </c>
      <c r="D273" s="163">
        <v>2022</v>
      </c>
      <c r="E273" s="163">
        <v>2025</v>
      </c>
      <c r="F273" s="174">
        <v>100000000</v>
      </c>
      <c r="G273" s="390" t="s">
        <v>76</v>
      </c>
    </row>
    <row r="274" spans="1:7" ht="25.5" x14ac:dyDescent="0.25">
      <c r="A274" s="164" t="s">
        <v>1386</v>
      </c>
      <c r="B274" s="419" t="s">
        <v>1419</v>
      </c>
      <c r="C274" s="407" t="s">
        <v>149</v>
      </c>
      <c r="D274" s="163">
        <v>2022</v>
      </c>
      <c r="E274" s="163">
        <v>2024</v>
      </c>
      <c r="F274" s="174">
        <v>30881306</v>
      </c>
      <c r="G274" s="390" t="s">
        <v>76</v>
      </c>
    </row>
    <row r="275" spans="1:7" ht="25.5" x14ac:dyDescent="0.25">
      <c r="A275" s="164" t="s">
        <v>1387</v>
      </c>
      <c r="B275" s="419" t="s">
        <v>1420</v>
      </c>
      <c r="C275" s="407" t="s">
        <v>176</v>
      </c>
      <c r="D275" s="163">
        <v>2022</v>
      </c>
      <c r="E275" s="163">
        <v>2024</v>
      </c>
      <c r="F275" s="174">
        <v>2000000</v>
      </c>
      <c r="G275" s="390" t="s">
        <v>76</v>
      </c>
    </row>
    <row r="276" spans="1:7" ht="25.5" x14ac:dyDescent="0.25">
      <c r="A276" s="164" t="s">
        <v>1388</v>
      </c>
      <c r="B276" s="419" t="s">
        <v>1421</v>
      </c>
      <c r="C276" s="407" t="s">
        <v>176</v>
      </c>
      <c r="D276" s="163">
        <v>2022</v>
      </c>
      <c r="E276" s="163">
        <v>2026</v>
      </c>
      <c r="F276" s="174">
        <v>235000000</v>
      </c>
      <c r="G276" s="390" t="s">
        <v>76</v>
      </c>
    </row>
    <row r="277" spans="1:7" ht="25.5" x14ac:dyDescent="0.25">
      <c r="A277" s="164" t="s">
        <v>1389</v>
      </c>
      <c r="B277" s="418" t="s">
        <v>1484</v>
      </c>
      <c r="C277" s="407" t="s">
        <v>1485</v>
      </c>
      <c r="D277" s="163">
        <v>2022</v>
      </c>
      <c r="E277" s="163">
        <v>2023</v>
      </c>
      <c r="F277" s="174">
        <v>2698067</v>
      </c>
      <c r="G277" s="407" t="s">
        <v>76</v>
      </c>
    </row>
    <row r="278" spans="1:7" ht="25.5" x14ac:dyDescent="0.25">
      <c r="A278" s="164" t="s">
        <v>1390</v>
      </c>
      <c r="B278" s="418" t="s">
        <v>1486</v>
      </c>
      <c r="C278" s="407" t="s">
        <v>149</v>
      </c>
      <c r="D278" s="163">
        <v>2022</v>
      </c>
      <c r="E278" s="163">
        <v>2024</v>
      </c>
      <c r="F278" s="174">
        <v>30000000</v>
      </c>
      <c r="G278" s="407" t="s">
        <v>76</v>
      </c>
    </row>
    <row r="279" spans="1:7" ht="25.5" x14ac:dyDescent="0.25">
      <c r="A279" s="164" t="s">
        <v>1391</v>
      </c>
      <c r="B279" s="418" t="s">
        <v>1487</v>
      </c>
      <c r="C279" s="407" t="s">
        <v>155</v>
      </c>
      <c r="D279" s="163">
        <v>2022</v>
      </c>
      <c r="E279" s="163">
        <v>2024</v>
      </c>
      <c r="F279" s="174">
        <v>50000000</v>
      </c>
      <c r="G279" s="407" t="s">
        <v>76</v>
      </c>
    </row>
    <row r="280" spans="1:7" ht="25.5" x14ac:dyDescent="0.25">
      <c r="A280" s="164" t="s">
        <v>1392</v>
      </c>
      <c r="B280" s="418" t="s">
        <v>1488</v>
      </c>
      <c r="C280" s="407" t="s">
        <v>155</v>
      </c>
      <c r="D280" s="163">
        <v>2022</v>
      </c>
      <c r="E280" s="163">
        <v>2024</v>
      </c>
      <c r="F280" s="174">
        <v>50000000</v>
      </c>
      <c r="G280" s="407" t="s">
        <v>76</v>
      </c>
    </row>
    <row r="281" spans="1:7" ht="25.5" x14ac:dyDescent="0.25">
      <c r="A281" s="164" t="s">
        <v>1393</v>
      </c>
      <c r="B281" s="418" t="s">
        <v>1489</v>
      </c>
      <c r="C281" s="407" t="s">
        <v>155</v>
      </c>
      <c r="D281" s="163">
        <v>2013</v>
      </c>
      <c r="E281" s="163">
        <v>2025</v>
      </c>
      <c r="F281" s="174">
        <v>7000000</v>
      </c>
      <c r="G281" s="407" t="s">
        <v>76</v>
      </c>
    </row>
    <row r="282" spans="1:7" ht="25.5" x14ac:dyDescent="0.25">
      <c r="A282" s="164" t="s">
        <v>1394</v>
      </c>
      <c r="B282" s="418" t="s">
        <v>1490</v>
      </c>
      <c r="C282" s="407" t="s">
        <v>155</v>
      </c>
      <c r="D282" s="163">
        <v>2022</v>
      </c>
      <c r="E282" s="163">
        <v>2024</v>
      </c>
      <c r="F282" s="174">
        <v>70000000</v>
      </c>
      <c r="G282" s="407" t="s">
        <v>76</v>
      </c>
    </row>
    <row r="283" spans="1:7" ht="25.5" x14ac:dyDescent="0.25">
      <c r="A283" s="164" t="s">
        <v>1395</v>
      </c>
      <c r="B283" s="418" t="s">
        <v>1493</v>
      </c>
      <c r="C283" s="407" t="s">
        <v>149</v>
      </c>
      <c r="D283" s="163">
        <v>2022</v>
      </c>
      <c r="E283" s="163">
        <v>2024</v>
      </c>
      <c r="F283" s="174">
        <v>140000000</v>
      </c>
      <c r="G283" s="407" t="s">
        <v>76</v>
      </c>
    </row>
    <row r="284" spans="1:7" ht="25.5" x14ac:dyDescent="0.25">
      <c r="A284" s="164" t="s">
        <v>1397</v>
      </c>
      <c r="B284" s="418" t="s">
        <v>1494</v>
      </c>
      <c r="C284" s="407" t="s">
        <v>176</v>
      </c>
      <c r="D284" s="163">
        <v>2022</v>
      </c>
      <c r="E284" s="163">
        <v>2023</v>
      </c>
      <c r="F284" s="174">
        <v>30000000</v>
      </c>
      <c r="G284" s="407" t="s">
        <v>76</v>
      </c>
    </row>
    <row r="285" spans="1:7" ht="25.5" x14ac:dyDescent="0.25">
      <c r="A285" s="164" t="s">
        <v>1401</v>
      </c>
      <c r="B285" s="418" t="s">
        <v>1495</v>
      </c>
      <c r="C285" s="407" t="s">
        <v>176</v>
      </c>
      <c r="D285" s="163">
        <v>2022</v>
      </c>
      <c r="E285" s="163">
        <v>2024</v>
      </c>
      <c r="F285" s="174">
        <v>50000000</v>
      </c>
      <c r="G285" s="407" t="s">
        <v>76</v>
      </c>
    </row>
    <row r="286" spans="1:7" ht="25.5" x14ac:dyDescent="0.25">
      <c r="A286" s="164" t="s">
        <v>1402</v>
      </c>
      <c r="B286" s="418" t="s">
        <v>1496</v>
      </c>
      <c r="C286" s="407" t="s">
        <v>176</v>
      </c>
      <c r="D286" s="163">
        <v>2022</v>
      </c>
      <c r="E286" s="163">
        <v>2023</v>
      </c>
      <c r="F286" s="174">
        <v>60000000</v>
      </c>
      <c r="G286" s="407" t="s">
        <v>76</v>
      </c>
    </row>
    <row r="287" spans="1:7" ht="25.5" x14ac:dyDescent="0.25">
      <c r="A287" s="164" t="s">
        <v>1403</v>
      </c>
      <c r="B287" s="418" t="s">
        <v>1497</v>
      </c>
      <c r="C287" s="407" t="s">
        <v>176</v>
      </c>
      <c r="D287" s="163">
        <v>2022</v>
      </c>
      <c r="E287" s="163">
        <v>2024</v>
      </c>
      <c r="F287" s="174">
        <v>100000000</v>
      </c>
      <c r="G287" s="407" t="s">
        <v>76</v>
      </c>
    </row>
    <row r="288" spans="1:7" x14ac:dyDescent="0.25">
      <c r="A288" s="437" t="s">
        <v>2</v>
      </c>
      <c r="B288" s="438"/>
      <c r="C288" s="438"/>
      <c r="D288" s="438"/>
      <c r="E288" s="439"/>
      <c r="F288" s="270">
        <f>SUM(F189:F287)</f>
        <v>4771730352</v>
      </c>
      <c r="G288" s="148"/>
    </row>
    <row r="289" spans="1:7" ht="28.5" x14ac:dyDescent="0.25">
      <c r="A289" s="440" t="s">
        <v>10</v>
      </c>
      <c r="B289" s="441"/>
      <c r="C289" s="441"/>
      <c r="D289" s="441"/>
      <c r="E289" s="442"/>
      <c r="F289" s="272">
        <f>F187+F288</f>
        <v>7976501305.4356747</v>
      </c>
      <c r="G289" s="134"/>
    </row>
    <row r="290" spans="1:7" ht="21" x14ac:dyDescent="0.25">
      <c r="A290" s="455"/>
      <c r="B290" s="456"/>
      <c r="C290" s="456"/>
      <c r="D290" s="456"/>
      <c r="E290" s="456"/>
      <c r="F290" s="456"/>
      <c r="G290" s="457"/>
    </row>
    <row r="291" spans="1:7" ht="36.950000000000003" customHeight="1" x14ac:dyDescent="0.25">
      <c r="A291" s="428" t="s">
        <v>128</v>
      </c>
      <c r="B291" s="428"/>
      <c r="C291" s="428"/>
      <c r="D291" s="428"/>
      <c r="E291" s="428"/>
      <c r="F291" s="428"/>
      <c r="G291" s="428"/>
    </row>
    <row r="292" spans="1:7" x14ac:dyDescent="0.25">
      <c r="A292" s="429" t="s">
        <v>0</v>
      </c>
      <c r="B292" s="429"/>
      <c r="C292" s="429"/>
      <c r="D292" s="429"/>
      <c r="E292" s="429"/>
      <c r="F292" s="429"/>
      <c r="G292" s="429"/>
    </row>
    <row r="293" spans="1:7" x14ac:dyDescent="0.35">
      <c r="A293" s="8">
        <v>1</v>
      </c>
      <c r="B293" s="177" t="s">
        <v>835</v>
      </c>
      <c r="C293" s="35" t="s">
        <v>77</v>
      </c>
      <c r="D293" s="7">
        <v>2000</v>
      </c>
      <c r="E293" s="7">
        <v>2013</v>
      </c>
      <c r="F293" s="273">
        <v>28090000</v>
      </c>
      <c r="G293" s="4" t="s">
        <v>60</v>
      </c>
    </row>
    <row r="294" spans="1:7" x14ac:dyDescent="0.35">
      <c r="A294" s="8">
        <v>2</v>
      </c>
      <c r="B294" s="177" t="s">
        <v>78</v>
      </c>
      <c r="C294" s="35" t="s">
        <v>77</v>
      </c>
      <c r="D294" s="7">
        <v>2001</v>
      </c>
      <c r="E294" s="7">
        <v>2013</v>
      </c>
      <c r="F294" s="273">
        <v>4157000</v>
      </c>
      <c r="G294" s="4" t="s">
        <v>60</v>
      </c>
    </row>
    <row r="295" spans="1:7" x14ac:dyDescent="0.35">
      <c r="A295" s="8">
        <v>3</v>
      </c>
      <c r="B295" s="178" t="s">
        <v>836</v>
      </c>
      <c r="C295" s="35" t="s">
        <v>77</v>
      </c>
      <c r="D295" s="7">
        <v>2010</v>
      </c>
      <c r="E295" s="7">
        <v>2014</v>
      </c>
      <c r="F295" s="273">
        <v>1178000</v>
      </c>
      <c r="G295" s="4" t="s">
        <v>60</v>
      </c>
    </row>
    <row r="296" spans="1:7" x14ac:dyDescent="0.35">
      <c r="A296" s="8">
        <v>4</v>
      </c>
      <c r="B296" s="178" t="s">
        <v>1002</v>
      </c>
      <c r="C296" s="35" t="s">
        <v>77</v>
      </c>
      <c r="D296" s="7">
        <v>2010</v>
      </c>
      <c r="E296" s="7">
        <v>2013</v>
      </c>
      <c r="F296" s="273">
        <v>1281000</v>
      </c>
      <c r="G296" s="4" t="s">
        <v>60</v>
      </c>
    </row>
    <row r="297" spans="1:7" x14ac:dyDescent="0.35">
      <c r="A297" s="8">
        <v>5</v>
      </c>
      <c r="B297" s="178" t="s">
        <v>1003</v>
      </c>
      <c r="C297" s="35" t="s">
        <v>77</v>
      </c>
      <c r="D297" s="7">
        <v>2010</v>
      </c>
      <c r="E297" s="7">
        <v>2013</v>
      </c>
      <c r="F297" s="273">
        <v>250000</v>
      </c>
      <c r="G297" s="4" t="s">
        <v>60</v>
      </c>
    </row>
    <row r="298" spans="1:7" x14ac:dyDescent="0.35">
      <c r="A298" s="8">
        <v>6</v>
      </c>
      <c r="B298" s="178" t="s">
        <v>1004</v>
      </c>
      <c r="C298" s="35" t="s">
        <v>77</v>
      </c>
      <c r="D298" s="7">
        <v>1998</v>
      </c>
      <c r="E298" s="7">
        <v>2011</v>
      </c>
      <c r="F298" s="273">
        <v>24150000</v>
      </c>
      <c r="G298" s="4" t="s">
        <v>60</v>
      </c>
    </row>
    <row r="299" spans="1:7" x14ac:dyDescent="0.35">
      <c r="A299" s="8">
        <v>7</v>
      </c>
      <c r="B299" s="178" t="s">
        <v>1005</v>
      </c>
      <c r="C299" s="35" t="s">
        <v>77</v>
      </c>
      <c r="D299" s="7">
        <v>2009</v>
      </c>
      <c r="E299" s="7">
        <v>2009</v>
      </c>
      <c r="F299" s="273">
        <v>50000</v>
      </c>
      <c r="G299" s="4" t="s">
        <v>60</v>
      </c>
    </row>
    <row r="300" spans="1:7" x14ac:dyDescent="0.35">
      <c r="A300" s="8">
        <v>8</v>
      </c>
      <c r="B300" s="178" t="s">
        <v>1006</v>
      </c>
      <c r="C300" s="35" t="s">
        <v>77</v>
      </c>
      <c r="D300" s="7">
        <v>2003</v>
      </c>
      <c r="E300" s="7">
        <v>2003</v>
      </c>
      <c r="F300" s="273">
        <v>465000</v>
      </c>
      <c r="G300" s="4" t="s">
        <v>60</v>
      </c>
    </row>
    <row r="301" spans="1:7" x14ac:dyDescent="0.35">
      <c r="A301" s="8">
        <v>9</v>
      </c>
      <c r="B301" s="178" t="s">
        <v>1007</v>
      </c>
      <c r="C301" s="35" t="s">
        <v>77</v>
      </c>
      <c r="D301" s="7">
        <v>2010</v>
      </c>
      <c r="E301" s="7">
        <v>2013</v>
      </c>
      <c r="F301" s="273">
        <v>250000</v>
      </c>
      <c r="G301" s="4" t="s">
        <v>60</v>
      </c>
    </row>
    <row r="302" spans="1:7" x14ac:dyDescent="0.35">
      <c r="A302" s="8">
        <v>10</v>
      </c>
      <c r="B302" s="178" t="s">
        <v>1008</v>
      </c>
      <c r="C302" s="35" t="s">
        <v>77</v>
      </c>
      <c r="D302" s="7">
        <v>2004</v>
      </c>
      <c r="E302" s="7">
        <v>2004</v>
      </c>
      <c r="F302" s="273">
        <v>201000</v>
      </c>
      <c r="G302" s="4" t="s">
        <v>60</v>
      </c>
    </row>
    <row r="303" spans="1:7" x14ac:dyDescent="0.35">
      <c r="A303" s="8">
        <v>11</v>
      </c>
      <c r="B303" s="178" t="s">
        <v>1008</v>
      </c>
      <c r="C303" s="35" t="s">
        <v>77</v>
      </c>
      <c r="D303" s="7">
        <v>2005</v>
      </c>
      <c r="E303" s="7">
        <v>2005</v>
      </c>
      <c r="F303" s="273">
        <v>1010000</v>
      </c>
      <c r="G303" s="4" t="s">
        <v>60</v>
      </c>
    </row>
    <row r="304" spans="1:7" x14ac:dyDescent="0.35">
      <c r="A304" s="8">
        <v>12</v>
      </c>
      <c r="B304" s="178" t="s">
        <v>1008</v>
      </c>
      <c r="C304" s="35" t="s">
        <v>77</v>
      </c>
      <c r="D304" s="7">
        <v>2008</v>
      </c>
      <c r="E304" s="7">
        <v>2008</v>
      </c>
      <c r="F304" s="273">
        <v>205000</v>
      </c>
      <c r="G304" s="4" t="s">
        <v>60</v>
      </c>
    </row>
    <row r="305" spans="1:7" x14ac:dyDescent="0.35">
      <c r="A305" s="8">
        <v>13</v>
      </c>
      <c r="B305" s="178" t="s">
        <v>1008</v>
      </c>
      <c r="C305" s="35" t="s">
        <v>77</v>
      </c>
      <c r="D305" s="7">
        <v>2009</v>
      </c>
      <c r="E305" s="7">
        <v>2009</v>
      </c>
      <c r="F305" s="273">
        <v>1973000</v>
      </c>
      <c r="G305" s="4" t="s">
        <v>60</v>
      </c>
    </row>
    <row r="306" spans="1:7" x14ac:dyDescent="0.35">
      <c r="A306" s="8">
        <v>14</v>
      </c>
      <c r="B306" s="178" t="s">
        <v>1008</v>
      </c>
      <c r="C306" s="35" t="s">
        <v>77</v>
      </c>
      <c r="D306" s="7">
        <v>2010</v>
      </c>
      <c r="E306" s="7">
        <v>2012</v>
      </c>
      <c r="F306" s="273">
        <v>2500000</v>
      </c>
      <c r="G306" s="4" t="s">
        <v>60</v>
      </c>
    </row>
    <row r="307" spans="1:7" x14ac:dyDescent="0.35">
      <c r="A307" s="8">
        <v>15</v>
      </c>
      <c r="B307" s="178" t="s">
        <v>1008</v>
      </c>
      <c r="C307" s="35" t="s">
        <v>77</v>
      </c>
      <c r="D307" s="7">
        <v>2011</v>
      </c>
      <c r="E307" s="7">
        <v>2011</v>
      </c>
      <c r="F307" s="273">
        <v>650000</v>
      </c>
      <c r="G307" s="4" t="s">
        <v>60</v>
      </c>
    </row>
    <row r="308" spans="1:7" x14ac:dyDescent="0.35">
      <c r="A308" s="8">
        <v>16</v>
      </c>
      <c r="B308" s="178" t="s">
        <v>1009</v>
      </c>
      <c r="C308" s="35" t="s">
        <v>77</v>
      </c>
      <c r="D308" s="7">
        <v>2009</v>
      </c>
      <c r="E308" s="7">
        <v>2014</v>
      </c>
      <c r="F308" s="273">
        <v>500000</v>
      </c>
      <c r="G308" s="4" t="s">
        <v>60</v>
      </c>
    </row>
    <row r="309" spans="1:7" x14ac:dyDescent="0.35">
      <c r="A309" s="8">
        <v>17</v>
      </c>
      <c r="B309" s="178" t="s">
        <v>1010</v>
      </c>
      <c r="C309" s="35" t="s">
        <v>77</v>
      </c>
      <c r="D309" s="7">
        <v>2011</v>
      </c>
      <c r="E309" s="7">
        <v>2014</v>
      </c>
      <c r="F309" s="273">
        <v>200000</v>
      </c>
      <c r="G309" s="4" t="s">
        <v>60</v>
      </c>
    </row>
    <row r="310" spans="1:7" x14ac:dyDescent="0.25">
      <c r="A310" s="8">
        <v>18</v>
      </c>
      <c r="B310" s="175" t="s">
        <v>1011</v>
      </c>
      <c r="C310" s="35" t="s">
        <v>77</v>
      </c>
      <c r="D310" s="7">
        <v>2010</v>
      </c>
      <c r="E310" s="7">
        <v>2013</v>
      </c>
      <c r="F310" s="273">
        <v>9000000</v>
      </c>
      <c r="G310" s="4" t="s">
        <v>60</v>
      </c>
    </row>
    <row r="311" spans="1:7" x14ac:dyDescent="0.25">
      <c r="A311" s="8">
        <v>19</v>
      </c>
      <c r="B311" s="175" t="s">
        <v>1012</v>
      </c>
      <c r="C311" s="35"/>
      <c r="D311" s="7">
        <v>2013</v>
      </c>
      <c r="E311" s="7">
        <v>2014</v>
      </c>
      <c r="F311" s="273">
        <v>110000</v>
      </c>
      <c r="G311" s="4" t="s">
        <v>60</v>
      </c>
    </row>
    <row r="312" spans="1:7" x14ac:dyDescent="0.25">
      <c r="A312" s="8">
        <v>20</v>
      </c>
      <c r="B312" s="175" t="s">
        <v>1013</v>
      </c>
      <c r="C312" s="35" t="s">
        <v>77</v>
      </c>
      <c r="D312" s="7">
        <v>2012</v>
      </c>
      <c r="E312" s="7">
        <v>2014</v>
      </c>
      <c r="F312" s="273">
        <v>184000</v>
      </c>
      <c r="G312" s="4" t="s">
        <v>60</v>
      </c>
    </row>
    <row r="313" spans="1:7" x14ac:dyDescent="0.25">
      <c r="A313" s="8">
        <v>21</v>
      </c>
      <c r="B313" s="175" t="s">
        <v>1014</v>
      </c>
      <c r="C313" s="35" t="s">
        <v>77</v>
      </c>
      <c r="D313" s="7">
        <v>2010</v>
      </c>
      <c r="E313" s="7">
        <v>2015</v>
      </c>
      <c r="F313" s="273">
        <v>4447000</v>
      </c>
      <c r="G313" s="4" t="s">
        <v>60</v>
      </c>
    </row>
    <row r="314" spans="1:7" x14ac:dyDescent="0.25">
      <c r="A314" s="8">
        <v>22</v>
      </c>
      <c r="B314" s="175" t="s">
        <v>1015</v>
      </c>
      <c r="C314" s="35" t="s">
        <v>77</v>
      </c>
      <c r="D314" s="7">
        <v>2009</v>
      </c>
      <c r="E314" s="7">
        <v>2015</v>
      </c>
      <c r="F314" s="273">
        <v>1153000</v>
      </c>
      <c r="G314" s="4" t="s">
        <v>60</v>
      </c>
    </row>
    <row r="315" spans="1:7" x14ac:dyDescent="0.25">
      <c r="A315" s="8">
        <v>23</v>
      </c>
      <c r="B315" s="175" t="s">
        <v>1061</v>
      </c>
      <c r="C315" s="35" t="s">
        <v>77</v>
      </c>
      <c r="D315" s="7">
        <v>2010</v>
      </c>
      <c r="E315" s="7">
        <v>2018</v>
      </c>
      <c r="F315" s="262">
        <v>957641438</v>
      </c>
      <c r="G315" s="4" t="s">
        <v>60</v>
      </c>
    </row>
    <row r="316" spans="1:7" x14ac:dyDescent="0.25">
      <c r="A316" s="8">
        <v>24</v>
      </c>
      <c r="B316" s="175" t="s">
        <v>1016</v>
      </c>
      <c r="C316" s="35" t="s">
        <v>77</v>
      </c>
      <c r="D316" s="7">
        <v>2013</v>
      </c>
      <c r="E316" s="7">
        <v>2019</v>
      </c>
      <c r="F316" s="273">
        <v>550000</v>
      </c>
      <c r="G316" s="4" t="s">
        <v>60</v>
      </c>
    </row>
    <row r="317" spans="1:7" x14ac:dyDescent="0.25">
      <c r="A317" s="8">
        <v>25</v>
      </c>
      <c r="B317" s="175" t="s">
        <v>1017</v>
      </c>
      <c r="C317" s="35" t="s">
        <v>77</v>
      </c>
      <c r="D317" s="7">
        <v>2013</v>
      </c>
      <c r="E317" s="7">
        <v>2015</v>
      </c>
      <c r="F317" s="273">
        <v>7500000</v>
      </c>
      <c r="G317" s="4" t="s">
        <v>60</v>
      </c>
    </row>
    <row r="318" spans="1:7" x14ac:dyDescent="0.25">
      <c r="A318" s="8">
        <v>26</v>
      </c>
      <c r="B318" s="175" t="s">
        <v>1018</v>
      </c>
      <c r="C318" s="35" t="s">
        <v>77</v>
      </c>
      <c r="D318" s="7">
        <v>2012</v>
      </c>
      <c r="E318" s="7">
        <v>2015</v>
      </c>
      <c r="F318" s="273">
        <v>1800000</v>
      </c>
      <c r="G318" s="4" t="s">
        <v>60</v>
      </c>
    </row>
    <row r="319" spans="1:7" x14ac:dyDescent="0.25">
      <c r="A319" s="8">
        <v>27</v>
      </c>
      <c r="B319" s="175" t="s">
        <v>1019</v>
      </c>
      <c r="C319" s="35" t="s">
        <v>77</v>
      </c>
      <c r="D319" s="7">
        <v>2016</v>
      </c>
      <c r="E319" s="7">
        <v>2016</v>
      </c>
      <c r="F319" s="273">
        <v>4150000</v>
      </c>
      <c r="G319" s="4" t="s">
        <v>60</v>
      </c>
    </row>
    <row r="320" spans="1:7" x14ac:dyDescent="0.25">
      <c r="A320" s="8">
        <v>28</v>
      </c>
      <c r="B320" s="175" t="s">
        <v>1020</v>
      </c>
      <c r="C320" s="35" t="s">
        <v>77</v>
      </c>
      <c r="D320" s="7">
        <v>2016</v>
      </c>
      <c r="E320" s="7">
        <v>2016</v>
      </c>
      <c r="F320" s="273">
        <v>350000</v>
      </c>
      <c r="G320" s="4" t="s">
        <v>60</v>
      </c>
    </row>
    <row r="321" spans="1:7" ht="51" customHeight="1" x14ac:dyDescent="0.25">
      <c r="A321" s="8">
        <v>29</v>
      </c>
      <c r="B321" s="175" t="s">
        <v>1021</v>
      </c>
      <c r="C321" s="35" t="s">
        <v>77</v>
      </c>
      <c r="D321" s="7">
        <v>2016</v>
      </c>
      <c r="E321" s="7">
        <v>2016</v>
      </c>
      <c r="F321" s="273">
        <v>2764000</v>
      </c>
      <c r="G321" s="4" t="s">
        <v>60</v>
      </c>
    </row>
    <row r="322" spans="1:7" x14ac:dyDescent="0.25">
      <c r="A322" s="8">
        <v>30</v>
      </c>
      <c r="B322" s="175" t="s">
        <v>1022</v>
      </c>
      <c r="C322" s="35" t="s">
        <v>77</v>
      </c>
      <c r="D322" s="7">
        <v>2016</v>
      </c>
      <c r="E322" s="7">
        <v>2016</v>
      </c>
      <c r="F322" s="273">
        <v>107373000</v>
      </c>
      <c r="G322" s="4" t="s">
        <v>60</v>
      </c>
    </row>
    <row r="323" spans="1:7" x14ac:dyDescent="0.25">
      <c r="A323" s="8">
        <v>31</v>
      </c>
      <c r="B323" s="175" t="s">
        <v>1023</v>
      </c>
      <c r="C323" s="35" t="s">
        <v>77</v>
      </c>
      <c r="D323" s="7">
        <v>2016</v>
      </c>
      <c r="E323" s="7">
        <v>2016</v>
      </c>
      <c r="F323" s="273">
        <v>2582000</v>
      </c>
      <c r="G323" s="4" t="s">
        <v>60</v>
      </c>
    </row>
    <row r="324" spans="1:7" ht="42" x14ac:dyDescent="0.25">
      <c r="A324" s="8">
        <v>32</v>
      </c>
      <c r="B324" s="175" t="s">
        <v>1024</v>
      </c>
      <c r="C324" s="35" t="s">
        <v>77</v>
      </c>
      <c r="D324" s="7">
        <v>2016</v>
      </c>
      <c r="E324" s="7">
        <v>2016</v>
      </c>
      <c r="F324" s="273">
        <v>7453000</v>
      </c>
      <c r="G324" s="4" t="s">
        <v>60</v>
      </c>
    </row>
    <row r="325" spans="1:7" x14ac:dyDescent="0.25">
      <c r="A325" s="8">
        <v>33</v>
      </c>
      <c r="B325" s="176" t="s">
        <v>1203</v>
      </c>
      <c r="C325" s="4" t="s">
        <v>65</v>
      </c>
      <c r="D325" s="3">
        <v>2016</v>
      </c>
      <c r="E325" s="3">
        <v>2016</v>
      </c>
      <c r="F325" s="273">
        <v>100000</v>
      </c>
      <c r="G325" s="4" t="s">
        <v>60</v>
      </c>
    </row>
    <row r="326" spans="1:7" x14ac:dyDescent="0.25">
      <c r="A326" s="8">
        <v>34</v>
      </c>
      <c r="B326" s="332" t="s">
        <v>1025</v>
      </c>
      <c r="C326" s="4"/>
      <c r="D326" s="3">
        <v>2002</v>
      </c>
      <c r="E326" s="3">
        <v>2018</v>
      </c>
      <c r="F326" s="273">
        <v>252000000</v>
      </c>
      <c r="G326" s="4" t="s">
        <v>60</v>
      </c>
    </row>
    <row r="327" spans="1:7" x14ac:dyDescent="0.25">
      <c r="A327" s="8">
        <v>35</v>
      </c>
      <c r="B327" s="198" t="s">
        <v>1114</v>
      </c>
      <c r="C327" s="4" t="s">
        <v>149</v>
      </c>
      <c r="D327" s="3">
        <v>2019</v>
      </c>
      <c r="E327" s="3">
        <v>2020</v>
      </c>
      <c r="F327" s="273">
        <v>35354000</v>
      </c>
      <c r="G327" s="4" t="s">
        <v>60</v>
      </c>
    </row>
    <row r="328" spans="1:7" x14ac:dyDescent="0.25">
      <c r="A328" s="8">
        <v>36</v>
      </c>
      <c r="B328" s="331" t="s">
        <v>1107</v>
      </c>
      <c r="C328" s="4" t="s">
        <v>159</v>
      </c>
      <c r="D328" s="3">
        <v>2006</v>
      </c>
      <c r="E328" s="7">
        <v>2020</v>
      </c>
      <c r="F328" s="273">
        <v>18468000</v>
      </c>
      <c r="G328" s="4" t="s">
        <v>60</v>
      </c>
    </row>
    <row r="329" spans="1:7" x14ac:dyDescent="0.35">
      <c r="A329" s="8">
        <v>37</v>
      </c>
      <c r="B329" s="310" t="s">
        <v>1105</v>
      </c>
      <c r="C329" s="35" t="s">
        <v>1073</v>
      </c>
      <c r="D329" s="7">
        <v>2013</v>
      </c>
      <c r="E329" s="7">
        <v>2022</v>
      </c>
      <c r="F329" s="273">
        <v>4000000</v>
      </c>
      <c r="G329" s="4" t="s">
        <v>60</v>
      </c>
    </row>
    <row r="330" spans="1:7" ht="42" x14ac:dyDescent="0.35">
      <c r="A330" s="8">
        <v>38</v>
      </c>
      <c r="B330" s="310" t="s">
        <v>1108</v>
      </c>
      <c r="C330" s="4" t="s">
        <v>159</v>
      </c>
      <c r="D330" s="3">
        <v>2016</v>
      </c>
      <c r="E330" s="7">
        <v>2019</v>
      </c>
      <c r="F330" s="273">
        <v>38626270</v>
      </c>
      <c r="G330" s="4" t="s">
        <v>60</v>
      </c>
    </row>
    <row r="331" spans="1:7" x14ac:dyDescent="0.25">
      <c r="A331" s="8">
        <v>39</v>
      </c>
      <c r="B331" s="198" t="s">
        <v>1113</v>
      </c>
      <c r="C331" s="4" t="s">
        <v>149</v>
      </c>
      <c r="D331" s="3">
        <v>2016</v>
      </c>
      <c r="E331" s="3">
        <v>2020</v>
      </c>
      <c r="F331" s="273">
        <v>44902000</v>
      </c>
      <c r="G331" s="4" t="s">
        <v>60</v>
      </c>
    </row>
    <row r="332" spans="1:7" x14ac:dyDescent="0.25">
      <c r="A332" s="8" t="s">
        <v>1347</v>
      </c>
      <c r="B332" s="198" t="s">
        <v>1208</v>
      </c>
      <c r="C332" s="4" t="s">
        <v>466</v>
      </c>
      <c r="D332" s="3">
        <v>2020</v>
      </c>
      <c r="E332" s="3">
        <v>2022</v>
      </c>
      <c r="F332" s="273">
        <v>100000000</v>
      </c>
      <c r="G332" s="4" t="s">
        <v>60</v>
      </c>
    </row>
    <row r="333" spans="1:7" x14ac:dyDescent="0.35">
      <c r="A333" s="8" t="s">
        <v>1348</v>
      </c>
      <c r="B333" s="355" t="s">
        <v>1266</v>
      </c>
      <c r="C333" s="349" t="s">
        <v>176</v>
      </c>
      <c r="D333" s="350">
        <v>2019</v>
      </c>
      <c r="E333" s="350">
        <v>2021</v>
      </c>
      <c r="F333" s="351">
        <v>30254000</v>
      </c>
      <c r="G333" s="4" t="s">
        <v>60</v>
      </c>
    </row>
    <row r="334" spans="1:7" x14ac:dyDescent="0.35">
      <c r="A334" s="8" t="s">
        <v>1349</v>
      </c>
      <c r="B334" s="346" t="s">
        <v>1270</v>
      </c>
      <c r="C334" s="4" t="s">
        <v>149</v>
      </c>
      <c r="D334" s="3">
        <v>2021</v>
      </c>
      <c r="E334" s="3">
        <v>2021</v>
      </c>
      <c r="F334" s="273">
        <v>2363000</v>
      </c>
      <c r="G334" s="4" t="s">
        <v>60</v>
      </c>
    </row>
    <row r="335" spans="1:7" x14ac:dyDescent="0.35">
      <c r="A335" s="8" t="s">
        <v>1350</v>
      </c>
      <c r="B335" s="352" t="s">
        <v>1271</v>
      </c>
      <c r="C335" s="4" t="s">
        <v>149</v>
      </c>
      <c r="D335" s="3">
        <v>2021</v>
      </c>
      <c r="E335" s="3">
        <v>2021</v>
      </c>
      <c r="F335" s="273">
        <v>4250000</v>
      </c>
      <c r="G335" s="4" t="s">
        <v>60</v>
      </c>
    </row>
    <row r="336" spans="1:7" x14ac:dyDescent="0.25">
      <c r="A336" s="8" t="s">
        <v>1351</v>
      </c>
      <c r="B336" s="198" t="s">
        <v>1460</v>
      </c>
      <c r="C336" s="4" t="s">
        <v>149</v>
      </c>
      <c r="D336" s="3">
        <v>2021</v>
      </c>
      <c r="E336" s="3">
        <v>2021</v>
      </c>
      <c r="F336" s="273">
        <v>6344000</v>
      </c>
      <c r="G336" s="4" t="s">
        <v>60</v>
      </c>
    </row>
    <row r="337" spans="1:7" x14ac:dyDescent="0.25">
      <c r="A337" s="8" t="s">
        <v>1352</v>
      </c>
      <c r="B337" s="198" t="s">
        <v>1461</v>
      </c>
      <c r="C337" s="4" t="s">
        <v>149</v>
      </c>
      <c r="D337" s="3">
        <v>2021</v>
      </c>
      <c r="E337" s="3">
        <v>2021</v>
      </c>
      <c r="F337" s="273">
        <v>1799000</v>
      </c>
      <c r="G337" s="4" t="s">
        <v>60</v>
      </c>
    </row>
    <row r="338" spans="1:7" x14ac:dyDescent="0.25">
      <c r="A338" s="8" t="s">
        <v>1353</v>
      </c>
      <c r="B338" s="198" t="s">
        <v>1270</v>
      </c>
      <c r="C338" s="4" t="s">
        <v>149</v>
      </c>
      <c r="D338" s="3">
        <v>2022</v>
      </c>
      <c r="E338" s="3">
        <v>2022</v>
      </c>
      <c r="F338" s="273">
        <v>30055000</v>
      </c>
      <c r="G338" s="4" t="s">
        <v>60</v>
      </c>
    </row>
    <row r="339" spans="1:7" x14ac:dyDescent="0.25">
      <c r="A339" s="8" t="s">
        <v>1354</v>
      </c>
      <c r="B339" s="198" t="s">
        <v>1535</v>
      </c>
      <c r="C339" s="4" t="s">
        <v>149</v>
      </c>
      <c r="D339" s="3">
        <v>2022</v>
      </c>
      <c r="E339" s="3">
        <v>2022</v>
      </c>
      <c r="F339" s="273">
        <v>3992000</v>
      </c>
      <c r="G339" s="4" t="s">
        <v>60</v>
      </c>
    </row>
    <row r="340" spans="1:7" x14ac:dyDescent="0.25">
      <c r="A340" s="8" t="s">
        <v>1355</v>
      </c>
      <c r="B340" s="198" t="s">
        <v>1271</v>
      </c>
      <c r="C340" s="4" t="s">
        <v>149</v>
      </c>
      <c r="D340" s="3">
        <v>2022</v>
      </c>
      <c r="E340" s="3">
        <v>2022</v>
      </c>
      <c r="F340" s="273">
        <v>85854000</v>
      </c>
      <c r="G340" s="4" t="s">
        <v>60</v>
      </c>
    </row>
    <row r="341" spans="1:7" x14ac:dyDescent="0.25">
      <c r="A341" s="8" t="s">
        <v>1356</v>
      </c>
      <c r="B341" s="198" t="s">
        <v>1536</v>
      </c>
      <c r="C341" s="4" t="s">
        <v>149</v>
      </c>
      <c r="D341" s="3">
        <v>2022</v>
      </c>
      <c r="E341" s="3">
        <v>2022</v>
      </c>
      <c r="F341" s="273">
        <v>79000</v>
      </c>
      <c r="G341" s="4" t="s">
        <v>60</v>
      </c>
    </row>
    <row r="342" spans="1:7" ht="28.5" x14ac:dyDescent="0.25">
      <c r="A342" s="430" t="s">
        <v>8</v>
      </c>
      <c r="B342" s="430"/>
      <c r="C342" s="430"/>
      <c r="D342" s="430"/>
      <c r="E342" s="430"/>
      <c r="F342" s="269">
        <f>SUM(F293:F341)</f>
        <v>1832607708</v>
      </c>
      <c r="G342" s="148"/>
    </row>
    <row r="343" spans="1:7" x14ac:dyDescent="0.25">
      <c r="A343" s="429" t="s">
        <v>1</v>
      </c>
      <c r="B343" s="429"/>
      <c r="C343" s="429"/>
      <c r="D343" s="429"/>
      <c r="E343" s="429"/>
      <c r="F343" s="429"/>
      <c r="G343" s="429"/>
    </row>
    <row r="344" spans="1:7" x14ac:dyDescent="0.35">
      <c r="A344" s="202" t="s">
        <v>1308</v>
      </c>
      <c r="B344" s="353" t="s">
        <v>1098</v>
      </c>
      <c r="C344" s="4" t="s">
        <v>176</v>
      </c>
      <c r="D344" s="3">
        <v>1997</v>
      </c>
      <c r="E344" s="3">
        <v>2025</v>
      </c>
      <c r="F344" s="273">
        <v>226738000</v>
      </c>
      <c r="G344" s="4" t="s">
        <v>76</v>
      </c>
    </row>
    <row r="345" spans="1:7" ht="33.75" customHeight="1" x14ac:dyDescent="0.35">
      <c r="A345" s="202" t="s">
        <v>1309</v>
      </c>
      <c r="B345" s="354" t="s">
        <v>1462</v>
      </c>
      <c r="C345" s="35" t="s">
        <v>155</v>
      </c>
      <c r="D345" s="7">
        <v>1991</v>
      </c>
      <c r="E345" s="7">
        <v>2025</v>
      </c>
      <c r="F345" s="274">
        <v>850000000</v>
      </c>
      <c r="G345" s="4" t="s">
        <v>76</v>
      </c>
    </row>
    <row r="346" spans="1:7" ht="52.5" customHeight="1" x14ac:dyDescent="0.35">
      <c r="A346" s="202" t="s">
        <v>1310</v>
      </c>
      <c r="B346" s="354" t="s">
        <v>1099</v>
      </c>
      <c r="C346" s="35" t="s">
        <v>149</v>
      </c>
      <c r="D346" s="7">
        <v>2005</v>
      </c>
      <c r="E346" s="7">
        <v>2025</v>
      </c>
      <c r="F346" s="273">
        <v>82770000</v>
      </c>
      <c r="G346" s="4" t="s">
        <v>76</v>
      </c>
    </row>
    <row r="347" spans="1:7" ht="37.5" customHeight="1" x14ac:dyDescent="0.25">
      <c r="A347" s="202" t="s">
        <v>1311</v>
      </c>
      <c r="B347" s="348" t="s">
        <v>1100</v>
      </c>
      <c r="C347" s="35" t="s">
        <v>176</v>
      </c>
      <c r="D347" s="7">
        <v>1997</v>
      </c>
      <c r="E347" s="7">
        <v>2025</v>
      </c>
      <c r="F347" s="273">
        <v>259452000</v>
      </c>
      <c r="G347" s="4" t="s">
        <v>76</v>
      </c>
    </row>
    <row r="348" spans="1:7" ht="42" x14ac:dyDescent="0.35">
      <c r="A348" s="202" t="s">
        <v>1312</v>
      </c>
      <c r="B348" s="354" t="s">
        <v>1101</v>
      </c>
      <c r="C348" s="35" t="s">
        <v>149</v>
      </c>
      <c r="D348" s="7">
        <v>2018</v>
      </c>
      <c r="E348" s="7">
        <v>2023</v>
      </c>
      <c r="F348" s="273">
        <v>22200000</v>
      </c>
      <c r="G348" s="4" t="s">
        <v>76</v>
      </c>
    </row>
    <row r="349" spans="1:7" x14ac:dyDescent="0.35">
      <c r="A349" s="202" t="s">
        <v>1313</v>
      </c>
      <c r="B349" s="354" t="s">
        <v>1102</v>
      </c>
      <c r="C349" s="35" t="s">
        <v>198</v>
      </c>
      <c r="D349" s="7">
        <v>2010</v>
      </c>
      <c r="E349" s="7">
        <v>2025</v>
      </c>
      <c r="F349" s="273">
        <v>4925000</v>
      </c>
      <c r="G349" s="4" t="s">
        <v>76</v>
      </c>
    </row>
    <row r="350" spans="1:7" x14ac:dyDescent="0.35">
      <c r="A350" s="202" t="s">
        <v>1314</v>
      </c>
      <c r="B350" s="354" t="s">
        <v>1103</v>
      </c>
      <c r="C350" s="35" t="s">
        <v>149</v>
      </c>
      <c r="D350" s="7">
        <v>1990</v>
      </c>
      <c r="E350" s="7">
        <v>2025</v>
      </c>
      <c r="F350" s="273">
        <v>57113000</v>
      </c>
      <c r="G350" s="4" t="s">
        <v>76</v>
      </c>
    </row>
    <row r="351" spans="1:7" x14ac:dyDescent="0.35">
      <c r="A351" s="202" t="s">
        <v>1315</v>
      </c>
      <c r="B351" s="354" t="s">
        <v>1533</v>
      </c>
      <c r="C351" s="35" t="s">
        <v>149</v>
      </c>
      <c r="D351" s="7">
        <v>2019</v>
      </c>
      <c r="E351" s="7">
        <v>2023</v>
      </c>
      <c r="F351" s="273">
        <v>8090000</v>
      </c>
      <c r="G351" s="4" t="s">
        <v>76</v>
      </c>
    </row>
    <row r="352" spans="1:7" x14ac:dyDescent="0.35">
      <c r="A352" s="202" t="s">
        <v>1316</v>
      </c>
      <c r="B352" s="354" t="s">
        <v>1104</v>
      </c>
      <c r="C352" s="35" t="s">
        <v>155</v>
      </c>
      <c r="D352" s="7">
        <v>2014</v>
      </c>
      <c r="E352" s="7">
        <v>2025</v>
      </c>
      <c r="F352" s="273">
        <v>6823000</v>
      </c>
      <c r="G352" s="4" t="s">
        <v>76</v>
      </c>
    </row>
    <row r="353" spans="1:7" x14ac:dyDescent="0.35">
      <c r="A353" s="202" t="s">
        <v>1317</v>
      </c>
      <c r="B353" s="354" t="s">
        <v>1106</v>
      </c>
      <c r="C353" s="35" t="s">
        <v>149</v>
      </c>
      <c r="D353" s="7">
        <v>2019</v>
      </c>
      <c r="E353" s="7">
        <v>2025</v>
      </c>
      <c r="F353" s="273">
        <v>9300000</v>
      </c>
      <c r="G353" s="4" t="s">
        <v>76</v>
      </c>
    </row>
    <row r="354" spans="1:7" x14ac:dyDescent="0.35">
      <c r="A354" s="202" t="s">
        <v>1318</v>
      </c>
      <c r="B354" s="354" t="s">
        <v>1109</v>
      </c>
      <c r="C354" s="4" t="s">
        <v>159</v>
      </c>
      <c r="D354" s="3">
        <v>2010</v>
      </c>
      <c r="E354" s="7">
        <v>2025</v>
      </c>
      <c r="F354" s="273">
        <v>23672000</v>
      </c>
      <c r="G354" s="4" t="s">
        <v>76</v>
      </c>
    </row>
    <row r="355" spans="1:7" x14ac:dyDescent="0.35">
      <c r="A355" s="202" t="s">
        <v>1319</v>
      </c>
      <c r="B355" s="354" t="s">
        <v>1110</v>
      </c>
      <c r="C355" s="4" t="s">
        <v>162</v>
      </c>
      <c r="D355" s="3">
        <v>2012</v>
      </c>
      <c r="E355" s="7">
        <v>2024</v>
      </c>
      <c r="F355" s="275">
        <v>8372000</v>
      </c>
      <c r="G355" s="4" t="s">
        <v>76</v>
      </c>
    </row>
    <row r="356" spans="1:7" x14ac:dyDescent="0.25">
      <c r="A356" s="202" t="s">
        <v>1320</v>
      </c>
      <c r="B356" s="348" t="s">
        <v>1111</v>
      </c>
      <c r="C356" s="4" t="s">
        <v>176</v>
      </c>
      <c r="D356" s="3">
        <v>2011</v>
      </c>
      <c r="E356" s="7">
        <v>2024</v>
      </c>
      <c r="F356" s="273">
        <v>22871000</v>
      </c>
      <c r="G356" s="4" t="s">
        <v>76</v>
      </c>
    </row>
    <row r="357" spans="1:7" ht="42" x14ac:dyDescent="0.25">
      <c r="A357" s="202" t="s">
        <v>1321</v>
      </c>
      <c r="B357" s="348" t="s">
        <v>1112</v>
      </c>
      <c r="C357" s="4" t="s">
        <v>149</v>
      </c>
      <c r="D357" s="3">
        <v>2018</v>
      </c>
      <c r="E357" s="3">
        <v>2023</v>
      </c>
      <c r="F357" s="273">
        <v>195000000</v>
      </c>
      <c r="G357" s="4" t="s">
        <v>76</v>
      </c>
    </row>
    <row r="358" spans="1:7" ht="42" x14ac:dyDescent="0.25">
      <c r="A358" s="202" t="s">
        <v>1322</v>
      </c>
      <c r="B358" s="348" t="s">
        <v>1097</v>
      </c>
      <c r="C358" s="4" t="s">
        <v>1073</v>
      </c>
      <c r="D358" s="3">
        <v>2013</v>
      </c>
      <c r="E358" s="3">
        <v>2023</v>
      </c>
      <c r="F358" s="273">
        <v>1700858000</v>
      </c>
      <c r="G358" s="4" t="s">
        <v>76</v>
      </c>
    </row>
    <row r="359" spans="1:7" ht="42" x14ac:dyDescent="0.25">
      <c r="A359" s="202" t="s">
        <v>1323</v>
      </c>
      <c r="B359" s="348" t="s">
        <v>1534</v>
      </c>
      <c r="C359" s="4" t="s">
        <v>149</v>
      </c>
      <c r="D359" s="3">
        <v>2017</v>
      </c>
      <c r="E359" s="3">
        <v>2023</v>
      </c>
      <c r="F359" s="273">
        <v>1209556000</v>
      </c>
      <c r="G359" s="4" t="s">
        <v>76</v>
      </c>
    </row>
    <row r="360" spans="1:7" x14ac:dyDescent="0.25">
      <c r="A360" s="202" t="s">
        <v>1324</v>
      </c>
      <c r="B360" s="348" t="s">
        <v>1115</v>
      </c>
      <c r="C360" s="4" t="s">
        <v>149</v>
      </c>
      <c r="D360" s="3">
        <v>2010</v>
      </c>
      <c r="E360" s="3">
        <v>2025</v>
      </c>
      <c r="F360" s="273">
        <v>8315000</v>
      </c>
      <c r="G360" s="4" t="s">
        <v>76</v>
      </c>
    </row>
    <row r="361" spans="1:7" ht="42" x14ac:dyDescent="0.25">
      <c r="A361" s="202" t="s">
        <v>1325</v>
      </c>
      <c r="B361" s="348" t="s">
        <v>1464</v>
      </c>
      <c r="C361" s="4" t="s">
        <v>198</v>
      </c>
      <c r="D361" s="3">
        <v>2016</v>
      </c>
      <c r="E361" s="3">
        <v>2023</v>
      </c>
      <c r="F361" s="273">
        <v>880813000</v>
      </c>
      <c r="G361" s="4" t="s">
        <v>76</v>
      </c>
    </row>
    <row r="362" spans="1:7" ht="42" x14ac:dyDescent="0.35">
      <c r="A362" s="202" t="s">
        <v>1326</v>
      </c>
      <c r="B362" s="352" t="s">
        <v>1267</v>
      </c>
      <c r="C362" s="4" t="s">
        <v>159</v>
      </c>
      <c r="D362" s="3">
        <v>2006</v>
      </c>
      <c r="E362" s="3">
        <v>2023</v>
      </c>
      <c r="F362" s="273">
        <v>39000000</v>
      </c>
      <c r="G362" s="4" t="s">
        <v>76</v>
      </c>
    </row>
    <row r="363" spans="1:7" x14ac:dyDescent="0.35">
      <c r="A363" s="202" t="s">
        <v>1327</v>
      </c>
      <c r="B363" s="352" t="s">
        <v>1268</v>
      </c>
      <c r="C363" s="4" t="s">
        <v>159</v>
      </c>
      <c r="D363" s="3">
        <v>2006</v>
      </c>
      <c r="E363" s="3">
        <v>2024</v>
      </c>
      <c r="F363" s="273">
        <v>21398000</v>
      </c>
      <c r="G363" s="4" t="s">
        <v>76</v>
      </c>
    </row>
    <row r="364" spans="1:7" ht="42" x14ac:dyDescent="0.35">
      <c r="A364" s="202" t="s">
        <v>1328</v>
      </c>
      <c r="B364" s="346" t="s">
        <v>1269</v>
      </c>
      <c r="C364" s="4" t="s">
        <v>149</v>
      </c>
      <c r="D364" s="3">
        <v>2019</v>
      </c>
      <c r="E364" s="3">
        <v>2023</v>
      </c>
      <c r="F364" s="273">
        <v>1966980000</v>
      </c>
      <c r="G364" s="4" t="s">
        <v>76</v>
      </c>
    </row>
    <row r="365" spans="1:7" ht="42" x14ac:dyDescent="0.25">
      <c r="A365" s="202" t="s">
        <v>1329</v>
      </c>
      <c r="B365" s="21" t="s">
        <v>1463</v>
      </c>
      <c r="C365" s="130" t="s">
        <v>155</v>
      </c>
      <c r="D365" s="30">
        <v>2021</v>
      </c>
      <c r="E365" s="3">
        <v>2023</v>
      </c>
      <c r="F365" s="292">
        <v>4426651000</v>
      </c>
      <c r="G365" s="4" t="s">
        <v>76</v>
      </c>
    </row>
    <row r="366" spans="1:7" ht="42" x14ac:dyDescent="0.25">
      <c r="A366" s="202" t="s">
        <v>1330</v>
      </c>
      <c r="B366" s="21" t="s">
        <v>1465</v>
      </c>
      <c r="C366" s="130" t="s">
        <v>65</v>
      </c>
      <c r="D366" s="30">
        <v>2021</v>
      </c>
      <c r="E366" s="30">
        <v>2023</v>
      </c>
      <c r="F366" s="292">
        <v>65000000</v>
      </c>
      <c r="G366" s="4" t="s">
        <v>76</v>
      </c>
    </row>
    <row r="367" spans="1:7" ht="42" x14ac:dyDescent="0.25">
      <c r="A367" s="202" t="s">
        <v>1331</v>
      </c>
      <c r="B367" s="21" t="s">
        <v>1537</v>
      </c>
      <c r="C367" s="130" t="s">
        <v>149</v>
      </c>
      <c r="D367" s="30">
        <v>2022</v>
      </c>
      <c r="E367" s="30">
        <v>2023</v>
      </c>
      <c r="F367" s="292">
        <v>242222000</v>
      </c>
      <c r="G367" s="4" t="s">
        <v>76</v>
      </c>
    </row>
    <row r="368" spans="1:7" x14ac:dyDescent="0.25">
      <c r="A368" s="430" t="s">
        <v>2</v>
      </c>
      <c r="B368" s="430"/>
      <c r="C368" s="430"/>
      <c r="D368" s="430"/>
      <c r="E368" s="430"/>
      <c r="F368" s="270">
        <f>SUM(F344:F367)</f>
        <v>12338119000</v>
      </c>
      <c r="G368" s="148"/>
    </row>
    <row r="369" spans="1:7" ht="28.5" x14ac:dyDescent="0.25">
      <c r="A369" s="431" t="s">
        <v>10</v>
      </c>
      <c r="B369" s="431"/>
      <c r="C369" s="431"/>
      <c r="D369" s="431"/>
      <c r="E369" s="431"/>
      <c r="F369" s="272">
        <f>F368+F342</f>
        <v>14170726708</v>
      </c>
      <c r="G369" s="134"/>
    </row>
    <row r="370" spans="1:7" ht="21" x14ac:dyDescent="0.25">
      <c r="A370" s="432"/>
      <c r="B370" s="432"/>
      <c r="C370" s="432"/>
      <c r="D370" s="432"/>
      <c r="E370" s="432"/>
      <c r="F370" s="432"/>
      <c r="G370" s="432"/>
    </row>
    <row r="371" spans="1:7" ht="36.950000000000003" customHeight="1" x14ac:dyDescent="0.25">
      <c r="A371" s="428" t="s">
        <v>127</v>
      </c>
      <c r="B371" s="428"/>
      <c r="C371" s="428"/>
      <c r="D371" s="428"/>
      <c r="E371" s="428"/>
      <c r="F371" s="428"/>
      <c r="G371" s="428"/>
    </row>
    <row r="372" spans="1:7" x14ac:dyDescent="0.25">
      <c r="A372" s="429" t="s">
        <v>0</v>
      </c>
      <c r="B372" s="429"/>
      <c r="C372" s="429"/>
      <c r="D372" s="429"/>
      <c r="E372" s="429"/>
      <c r="F372" s="429"/>
      <c r="G372" s="429"/>
    </row>
    <row r="373" spans="1:7" x14ac:dyDescent="0.25">
      <c r="A373" s="8">
        <v>1</v>
      </c>
      <c r="B373" s="23" t="s">
        <v>79</v>
      </c>
      <c r="C373" s="191" t="s">
        <v>77</v>
      </c>
      <c r="D373" s="2">
        <v>2008</v>
      </c>
      <c r="E373" s="2">
        <v>2010</v>
      </c>
      <c r="F373" s="276">
        <v>963000</v>
      </c>
      <c r="G373" s="4" t="s">
        <v>60</v>
      </c>
    </row>
    <row r="374" spans="1:7" ht="42" x14ac:dyDescent="0.25">
      <c r="A374" s="8">
        <v>2</v>
      </c>
      <c r="B374" s="23" t="s">
        <v>80</v>
      </c>
      <c r="C374" s="191" t="s">
        <v>77</v>
      </c>
      <c r="D374" s="2">
        <v>2009</v>
      </c>
      <c r="E374" s="2">
        <v>2010</v>
      </c>
      <c r="F374" s="276">
        <v>12113000</v>
      </c>
      <c r="G374" s="4" t="s">
        <v>60</v>
      </c>
    </row>
    <row r="375" spans="1:7" ht="42" x14ac:dyDescent="0.25">
      <c r="A375" s="8">
        <v>3</v>
      </c>
      <c r="B375" s="23" t="s">
        <v>81</v>
      </c>
      <c r="C375" s="191" t="s">
        <v>77</v>
      </c>
      <c r="D375" s="2">
        <v>2009</v>
      </c>
      <c r="E375" s="2">
        <v>2010</v>
      </c>
      <c r="F375" s="276">
        <v>7991000</v>
      </c>
      <c r="G375" s="4" t="s">
        <v>60</v>
      </c>
    </row>
    <row r="376" spans="1:7" x14ac:dyDescent="0.25">
      <c r="A376" s="8">
        <v>4</v>
      </c>
      <c r="B376" s="23" t="s">
        <v>82</v>
      </c>
      <c r="C376" s="191" t="s">
        <v>77</v>
      </c>
      <c r="D376" s="2">
        <v>2010</v>
      </c>
      <c r="E376" s="2">
        <v>2012</v>
      </c>
      <c r="F376" s="276">
        <v>2596098</v>
      </c>
      <c r="G376" s="4" t="s">
        <v>60</v>
      </c>
    </row>
    <row r="377" spans="1:7" ht="63" x14ac:dyDescent="0.25">
      <c r="A377" s="8">
        <v>5</v>
      </c>
      <c r="B377" s="23" t="s">
        <v>83</v>
      </c>
      <c r="C377" s="191" t="s">
        <v>77</v>
      </c>
      <c r="D377" s="2">
        <v>2012</v>
      </c>
      <c r="E377" s="2">
        <v>2013</v>
      </c>
      <c r="F377" s="276">
        <v>5500000</v>
      </c>
      <c r="G377" s="4" t="s">
        <v>60</v>
      </c>
    </row>
    <row r="378" spans="1:7" ht="42" x14ac:dyDescent="0.25">
      <c r="A378" s="8">
        <v>6</v>
      </c>
      <c r="B378" s="23" t="s">
        <v>84</v>
      </c>
      <c r="C378" s="191" t="s">
        <v>77</v>
      </c>
      <c r="D378" s="2">
        <v>2005</v>
      </c>
      <c r="E378" s="2">
        <v>2005</v>
      </c>
      <c r="F378" s="276">
        <v>707193.44640000002</v>
      </c>
      <c r="G378" s="4" t="s">
        <v>60</v>
      </c>
    </row>
    <row r="379" spans="1:7" ht="42" x14ac:dyDescent="0.25">
      <c r="A379" s="8">
        <v>7</v>
      </c>
      <c r="B379" s="23" t="s">
        <v>85</v>
      </c>
      <c r="C379" s="191" t="s">
        <v>77</v>
      </c>
      <c r="D379" s="2">
        <v>2006</v>
      </c>
      <c r="E379" s="2">
        <v>2006</v>
      </c>
      <c r="F379" s="276">
        <v>456765.27960000001</v>
      </c>
      <c r="G379" s="4" t="s">
        <v>60</v>
      </c>
    </row>
    <row r="380" spans="1:7" ht="42" x14ac:dyDescent="0.25">
      <c r="A380" s="8">
        <v>8</v>
      </c>
      <c r="B380" s="23" t="s">
        <v>86</v>
      </c>
      <c r="C380" s="191" t="s">
        <v>77</v>
      </c>
      <c r="D380" s="2">
        <v>2010</v>
      </c>
      <c r="E380" s="2">
        <v>2014</v>
      </c>
      <c r="F380" s="276">
        <v>21200000</v>
      </c>
      <c r="G380" s="4" t="s">
        <v>60</v>
      </c>
    </row>
    <row r="381" spans="1:7" ht="63" x14ac:dyDescent="0.25">
      <c r="A381" s="8">
        <v>9</v>
      </c>
      <c r="B381" s="23" t="s">
        <v>87</v>
      </c>
      <c r="C381" s="191" t="s">
        <v>77</v>
      </c>
      <c r="D381" s="2">
        <v>2011</v>
      </c>
      <c r="E381" s="2">
        <v>2015</v>
      </c>
      <c r="F381" s="276">
        <v>30281000</v>
      </c>
      <c r="G381" s="4" t="s">
        <v>60</v>
      </c>
    </row>
    <row r="382" spans="1:7" ht="42" x14ac:dyDescent="0.25">
      <c r="A382" s="8">
        <v>10</v>
      </c>
      <c r="B382" s="23" t="s">
        <v>88</v>
      </c>
      <c r="C382" s="191" t="s">
        <v>77</v>
      </c>
      <c r="D382" s="2">
        <v>2013</v>
      </c>
      <c r="E382" s="2">
        <v>2015</v>
      </c>
      <c r="F382" s="276">
        <v>9421000</v>
      </c>
      <c r="G382" s="4" t="s">
        <v>60</v>
      </c>
    </row>
    <row r="383" spans="1:7" x14ac:dyDescent="0.25">
      <c r="A383" s="8">
        <v>11</v>
      </c>
      <c r="B383" s="23" t="s">
        <v>89</v>
      </c>
      <c r="C383" s="191" t="s">
        <v>77</v>
      </c>
      <c r="D383" s="2">
        <v>2010</v>
      </c>
      <c r="E383" s="2">
        <v>2014</v>
      </c>
      <c r="F383" s="276">
        <v>3484000</v>
      </c>
      <c r="G383" s="4" t="s">
        <v>60</v>
      </c>
    </row>
    <row r="384" spans="1:7" x14ac:dyDescent="0.25">
      <c r="A384" s="8">
        <v>12</v>
      </c>
      <c r="B384" s="23" t="s">
        <v>90</v>
      </c>
      <c r="C384" s="191" t="s">
        <v>77</v>
      </c>
      <c r="D384" s="2">
        <v>2013</v>
      </c>
      <c r="E384" s="2">
        <v>2013</v>
      </c>
      <c r="F384" s="276">
        <v>1665753.372</v>
      </c>
      <c r="G384" s="4" t="s">
        <v>60</v>
      </c>
    </row>
    <row r="385" spans="1:7" x14ac:dyDescent="0.25">
      <c r="A385" s="8">
        <v>13</v>
      </c>
      <c r="B385" s="176" t="s">
        <v>1025</v>
      </c>
      <c r="C385" s="4"/>
      <c r="D385" s="3">
        <v>2002</v>
      </c>
      <c r="E385" s="3">
        <v>2018</v>
      </c>
      <c r="F385" s="273">
        <v>29000000</v>
      </c>
      <c r="G385" s="4" t="s">
        <v>60</v>
      </c>
    </row>
    <row r="386" spans="1:7" ht="63" x14ac:dyDescent="0.25">
      <c r="A386" s="8">
        <v>14</v>
      </c>
      <c r="B386" s="23" t="s">
        <v>91</v>
      </c>
      <c r="C386" s="191" t="s">
        <v>77</v>
      </c>
      <c r="D386" s="113">
        <v>2015</v>
      </c>
      <c r="E386" s="113">
        <v>2018</v>
      </c>
      <c r="F386" s="85">
        <v>30358761.68</v>
      </c>
      <c r="G386" s="4" t="s">
        <v>60</v>
      </c>
    </row>
    <row r="387" spans="1:7" x14ac:dyDescent="0.25">
      <c r="A387" s="430" t="s">
        <v>8</v>
      </c>
      <c r="B387" s="430"/>
      <c r="C387" s="430"/>
      <c r="D387" s="430"/>
      <c r="E387" s="430"/>
      <c r="F387" s="270">
        <f>SUM(F373:F386)</f>
        <v>155737571.778</v>
      </c>
      <c r="G387" s="148"/>
    </row>
    <row r="388" spans="1:7" x14ac:dyDescent="0.25">
      <c r="A388" s="429" t="s">
        <v>1</v>
      </c>
      <c r="B388" s="429"/>
      <c r="C388" s="429"/>
      <c r="D388" s="429"/>
      <c r="E388" s="429"/>
      <c r="F388" s="429"/>
      <c r="G388" s="429"/>
    </row>
    <row r="389" spans="1:7" x14ac:dyDescent="0.25">
      <c r="A389" s="8">
        <v>1</v>
      </c>
      <c r="B389" s="194"/>
      <c r="C389" s="194"/>
      <c r="D389" s="194"/>
      <c r="E389" s="194"/>
      <c r="F389" s="194"/>
      <c r="G389" s="194"/>
    </row>
    <row r="390" spans="1:7" x14ac:dyDescent="0.25">
      <c r="A390" s="430" t="s">
        <v>2</v>
      </c>
      <c r="B390" s="430"/>
      <c r="C390" s="430"/>
      <c r="D390" s="430"/>
      <c r="E390" s="430"/>
      <c r="F390" s="270">
        <f>F389</f>
        <v>0</v>
      </c>
      <c r="G390" s="148"/>
    </row>
    <row r="391" spans="1:7" ht="28.5" x14ac:dyDescent="0.25">
      <c r="A391" s="431" t="s">
        <v>10</v>
      </c>
      <c r="B391" s="431"/>
      <c r="C391" s="431"/>
      <c r="D391" s="431"/>
      <c r="E391" s="431"/>
      <c r="F391" s="272">
        <f>F390+F387</f>
        <v>155737571.778</v>
      </c>
      <c r="G391" s="134"/>
    </row>
    <row r="392" spans="1:7" ht="21" x14ac:dyDescent="0.25">
      <c r="A392" s="432"/>
      <c r="B392" s="432"/>
      <c r="C392" s="432"/>
      <c r="D392" s="432"/>
      <c r="E392" s="432"/>
      <c r="F392" s="432"/>
      <c r="G392" s="432"/>
    </row>
    <row r="393" spans="1:7" ht="33.75" x14ac:dyDescent="0.25">
      <c r="A393" s="428" t="s">
        <v>1482</v>
      </c>
      <c r="B393" s="428"/>
      <c r="C393" s="428"/>
      <c r="D393" s="428"/>
      <c r="E393" s="428"/>
      <c r="F393" s="428"/>
      <c r="G393" s="428"/>
    </row>
    <row r="394" spans="1:7" x14ac:dyDescent="0.25">
      <c r="A394" s="429" t="s">
        <v>1198</v>
      </c>
      <c r="B394" s="429"/>
      <c r="C394" s="429"/>
      <c r="D394" s="429"/>
      <c r="E394" s="429"/>
      <c r="F394" s="429"/>
      <c r="G394" s="429"/>
    </row>
    <row r="395" spans="1:7" x14ac:dyDescent="0.25">
      <c r="A395" s="8">
        <v>1</v>
      </c>
      <c r="B395" s="23" t="s">
        <v>1199</v>
      </c>
      <c r="C395" s="266" t="s">
        <v>181</v>
      </c>
      <c r="D395" s="319">
        <v>2017</v>
      </c>
      <c r="E395" s="319">
        <v>2023</v>
      </c>
      <c r="F395" s="85">
        <v>420042000</v>
      </c>
      <c r="G395" s="148" t="s">
        <v>76</v>
      </c>
    </row>
    <row r="396" spans="1:7" x14ac:dyDescent="0.25">
      <c r="A396" s="430" t="s">
        <v>2</v>
      </c>
      <c r="B396" s="430"/>
      <c r="C396" s="430"/>
      <c r="D396" s="430"/>
      <c r="E396" s="430"/>
      <c r="F396" s="85">
        <f>F395</f>
        <v>420042000</v>
      </c>
      <c r="G396" s="263"/>
    </row>
    <row r="397" spans="1:7" ht="28.5" x14ac:dyDescent="0.25">
      <c r="A397" s="431" t="s">
        <v>10</v>
      </c>
      <c r="B397" s="431"/>
      <c r="C397" s="431"/>
      <c r="D397" s="431"/>
      <c r="E397" s="431"/>
      <c r="F397" s="272">
        <f>F396</f>
        <v>420042000</v>
      </c>
      <c r="G397" s="263"/>
    </row>
    <row r="398" spans="1:7" ht="21" x14ac:dyDescent="0.25">
      <c r="A398" s="263"/>
      <c r="B398" s="263"/>
      <c r="C398" s="263"/>
      <c r="D398" s="263"/>
      <c r="E398" s="263"/>
      <c r="F398" s="263"/>
      <c r="G398" s="263"/>
    </row>
    <row r="399" spans="1:7" ht="36.950000000000003" customHeight="1" x14ac:dyDescent="0.25">
      <c r="A399" s="428" t="s">
        <v>126</v>
      </c>
      <c r="B399" s="428"/>
      <c r="C399" s="428"/>
      <c r="D399" s="428"/>
      <c r="E399" s="428"/>
      <c r="F399" s="428"/>
      <c r="G399" s="428"/>
    </row>
    <row r="400" spans="1:7" x14ac:dyDescent="0.25">
      <c r="A400" s="429" t="s">
        <v>0</v>
      </c>
      <c r="B400" s="429"/>
      <c r="C400" s="429"/>
      <c r="D400" s="429"/>
      <c r="E400" s="429"/>
      <c r="F400" s="429"/>
      <c r="G400" s="429"/>
    </row>
    <row r="401" spans="1:7" ht="25.5" x14ac:dyDescent="0.25">
      <c r="A401" s="121">
        <v>1</v>
      </c>
      <c r="B401" s="190" t="s">
        <v>92</v>
      </c>
      <c r="C401" s="191" t="s">
        <v>62</v>
      </c>
      <c r="D401" s="191">
        <v>2004</v>
      </c>
      <c r="E401" s="191">
        <v>2004</v>
      </c>
      <c r="F401" s="277">
        <v>48236</v>
      </c>
      <c r="G401" s="148" t="s">
        <v>60</v>
      </c>
    </row>
    <row r="402" spans="1:7" ht="25.5" x14ac:dyDescent="0.25">
      <c r="A402" s="121">
        <v>2</v>
      </c>
      <c r="B402" s="190" t="s">
        <v>93</v>
      </c>
      <c r="C402" s="191" t="s">
        <v>62</v>
      </c>
      <c r="D402" s="191">
        <v>2005</v>
      </c>
      <c r="E402" s="191">
        <v>2005</v>
      </c>
      <c r="F402" s="277">
        <v>6350</v>
      </c>
      <c r="G402" s="148" t="s">
        <v>60</v>
      </c>
    </row>
    <row r="403" spans="1:7" ht="25.5" x14ac:dyDescent="0.25">
      <c r="A403" s="121">
        <v>3</v>
      </c>
      <c r="B403" s="190" t="s">
        <v>94</v>
      </c>
      <c r="C403" s="191" t="s">
        <v>66</v>
      </c>
      <c r="D403" s="191">
        <v>2007</v>
      </c>
      <c r="E403" s="191">
        <v>2007</v>
      </c>
      <c r="F403" s="277">
        <v>25000</v>
      </c>
      <c r="G403" s="148" t="s">
        <v>60</v>
      </c>
    </row>
    <row r="404" spans="1:7" ht="26.25" customHeight="1" x14ac:dyDescent="0.25">
      <c r="A404" s="121">
        <v>4</v>
      </c>
      <c r="B404" s="451" t="s">
        <v>95</v>
      </c>
      <c r="C404" s="191" t="s">
        <v>62</v>
      </c>
      <c r="D404" s="452">
        <v>2008</v>
      </c>
      <c r="E404" s="452">
        <v>2008</v>
      </c>
      <c r="F404" s="277">
        <v>5000</v>
      </c>
      <c r="G404" s="148" t="s">
        <v>60</v>
      </c>
    </row>
    <row r="405" spans="1:7" ht="25.5" x14ac:dyDescent="0.25">
      <c r="A405" s="121">
        <v>5</v>
      </c>
      <c r="B405" s="451"/>
      <c r="C405" s="191" t="s">
        <v>66</v>
      </c>
      <c r="D405" s="452"/>
      <c r="E405" s="452"/>
      <c r="F405" s="277">
        <v>4900</v>
      </c>
      <c r="G405" s="148" t="s">
        <v>60</v>
      </c>
    </row>
    <row r="406" spans="1:7" ht="25.5" x14ac:dyDescent="0.25">
      <c r="A406" s="121">
        <v>6</v>
      </c>
      <c r="B406" s="190" t="s">
        <v>96</v>
      </c>
      <c r="C406" s="191" t="s">
        <v>66</v>
      </c>
      <c r="D406" s="191">
        <v>2009</v>
      </c>
      <c r="E406" s="191">
        <v>2009</v>
      </c>
      <c r="F406" s="277">
        <v>22000</v>
      </c>
      <c r="G406" s="148" t="s">
        <v>60</v>
      </c>
    </row>
    <row r="407" spans="1:7" ht="25.5" x14ac:dyDescent="0.25">
      <c r="A407" s="121">
        <v>7</v>
      </c>
      <c r="B407" s="190" t="s">
        <v>97</v>
      </c>
      <c r="C407" s="191" t="s">
        <v>62</v>
      </c>
      <c r="D407" s="191">
        <v>2011</v>
      </c>
      <c r="E407" s="191">
        <v>2011</v>
      </c>
      <c r="F407" s="277">
        <v>38750</v>
      </c>
      <c r="G407" s="148" t="s">
        <v>60</v>
      </c>
    </row>
    <row r="408" spans="1:7" ht="25.5" x14ac:dyDescent="0.25">
      <c r="A408" s="121">
        <v>8</v>
      </c>
      <c r="B408" s="190" t="s">
        <v>98</v>
      </c>
      <c r="C408" s="191" t="s">
        <v>62</v>
      </c>
      <c r="D408" s="191">
        <v>2011</v>
      </c>
      <c r="E408" s="191">
        <v>2011</v>
      </c>
      <c r="F408" s="277">
        <v>113000</v>
      </c>
      <c r="G408" s="148" t="s">
        <v>60</v>
      </c>
    </row>
    <row r="409" spans="1:7" ht="25.5" x14ac:dyDescent="0.25">
      <c r="A409" s="121">
        <v>9</v>
      </c>
      <c r="B409" s="190" t="s">
        <v>99</v>
      </c>
      <c r="C409" s="191" t="s">
        <v>66</v>
      </c>
      <c r="D409" s="191">
        <v>2011</v>
      </c>
      <c r="E409" s="191">
        <v>2011</v>
      </c>
      <c r="F409" s="277">
        <v>18900</v>
      </c>
      <c r="G409" s="148" t="s">
        <v>60</v>
      </c>
    </row>
    <row r="410" spans="1:7" ht="25.5" x14ac:dyDescent="0.25">
      <c r="A410" s="121">
        <v>10</v>
      </c>
      <c r="B410" s="190" t="s">
        <v>100</v>
      </c>
      <c r="C410" s="191" t="s">
        <v>65</v>
      </c>
      <c r="D410" s="191">
        <v>2012</v>
      </c>
      <c r="E410" s="191">
        <v>2012</v>
      </c>
      <c r="F410" s="277">
        <v>36000</v>
      </c>
      <c r="G410" s="148" t="s">
        <v>60</v>
      </c>
    </row>
    <row r="411" spans="1:7" ht="25.5" x14ac:dyDescent="0.25">
      <c r="A411" s="121">
        <v>11</v>
      </c>
      <c r="B411" s="190" t="s">
        <v>101</v>
      </c>
      <c r="C411" s="191" t="s">
        <v>66</v>
      </c>
      <c r="D411" s="191">
        <v>2013</v>
      </c>
      <c r="E411" s="191">
        <v>2013</v>
      </c>
      <c r="F411" s="277">
        <v>8000</v>
      </c>
      <c r="G411" s="148" t="s">
        <v>60</v>
      </c>
    </row>
    <row r="412" spans="1:7" ht="25.5" x14ac:dyDescent="0.25">
      <c r="A412" s="121">
        <v>12</v>
      </c>
      <c r="B412" s="190" t="s">
        <v>102</v>
      </c>
      <c r="C412" s="191" t="s">
        <v>66</v>
      </c>
      <c r="D412" s="191">
        <v>2013</v>
      </c>
      <c r="E412" s="191">
        <v>2013</v>
      </c>
      <c r="F412" s="277">
        <v>4224</v>
      </c>
      <c r="G412" s="148" t="s">
        <v>60</v>
      </c>
    </row>
    <row r="413" spans="1:7" ht="25.5" x14ac:dyDescent="0.25">
      <c r="A413" s="121">
        <v>13</v>
      </c>
      <c r="B413" s="190" t="s">
        <v>103</v>
      </c>
      <c r="C413" s="191" t="s">
        <v>66</v>
      </c>
      <c r="D413" s="191">
        <v>2013</v>
      </c>
      <c r="E413" s="191">
        <v>2013</v>
      </c>
      <c r="F413" s="277">
        <v>27000</v>
      </c>
      <c r="G413" s="148" t="s">
        <v>60</v>
      </c>
    </row>
    <row r="414" spans="1:7" ht="25.5" x14ac:dyDescent="0.25">
      <c r="A414" s="121">
        <v>14</v>
      </c>
      <c r="B414" s="190" t="s">
        <v>104</v>
      </c>
      <c r="C414" s="191" t="s">
        <v>61</v>
      </c>
      <c r="D414" s="191">
        <v>2013</v>
      </c>
      <c r="E414" s="191">
        <v>2013</v>
      </c>
      <c r="F414" s="277">
        <v>74936</v>
      </c>
      <c r="G414" s="148" t="s">
        <v>60</v>
      </c>
    </row>
    <row r="415" spans="1:7" ht="25.5" x14ac:dyDescent="0.25">
      <c r="A415" s="121">
        <v>15</v>
      </c>
      <c r="B415" s="190" t="s">
        <v>105</v>
      </c>
      <c r="C415" s="191" t="s">
        <v>62</v>
      </c>
      <c r="D415" s="191">
        <v>2013</v>
      </c>
      <c r="E415" s="191">
        <v>2013</v>
      </c>
      <c r="F415" s="277">
        <v>250000</v>
      </c>
      <c r="G415" s="148" t="s">
        <v>60</v>
      </c>
    </row>
    <row r="416" spans="1:7" ht="25.5" x14ac:dyDescent="0.25">
      <c r="A416" s="121">
        <v>16</v>
      </c>
      <c r="B416" s="190" t="s">
        <v>106</v>
      </c>
      <c r="C416" s="191" t="s">
        <v>62</v>
      </c>
      <c r="D416" s="191">
        <v>2014</v>
      </c>
      <c r="E416" s="191">
        <v>2014</v>
      </c>
      <c r="F416" s="277">
        <v>546000</v>
      </c>
      <c r="G416" s="148" t="s">
        <v>60</v>
      </c>
    </row>
    <row r="417" spans="1:7" ht="26.25" customHeight="1" x14ac:dyDescent="0.25">
      <c r="A417" s="121">
        <v>17</v>
      </c>
      <c r="B417" s="451" t="s">
        <v>107</v>
      </c>
      <c r="C417" s="191" t="s">
        <v>62</v>
      </c>
      <c r="D417" s="452">
        <v>2014</v>
      </c>
      <c r="E417" s="452">
        <v>2014</v>
      </c>
      <c r="F417" s="277">
        <v>16121</v>
      </c>
      <c r="G417" s="148" t="s">
        <v>60</v>
      </c>
    </row>
    <row r="418" spans="1:7" ht="25.5" x14ac:dyDescent="0.25">
      <c r="A418" s="121">
        <v>18</v>
      </c>
      <c r="B418" s="451"/>
      <c r="C418" s="191" t="s">
        <v>66</v>
      </c>
      <c r="D418" s="452"/>
      <c r="E418" s="452"/>
      <c r="F418" s="277">
        <v>20000</v>
      </c>
      <c r="G418" s="148" t="s">
        <v>60</v>
      </c>
    </row>
    <row r="419" spans="1:7" ht="25.5" x14ac:dyDescent="0.25">
      <c r="A419" s="121">
        <v>19</v>
      </c>
      <c r="B419" s="190" t="s">
        <v>699</v>
      </c>
      <c r="C419" s="191" t="s">
        <v>65</v>
      </c>
      <c r="D419" s="191">
        <v>2014</v>
      </c>
      <c r="E419" s="191">
        <v>2014</v>
      </c>
      <c r="F419" s="277">
        <v>16284</v>
      </c>
      <c r="G419" s="148" t="s">
        <v>60</v>
      </c>
    </row>
    <row r="420" spans="1:7" ht="25.5" x14ac:dyDescent="0.25">
      <c r="A420" s="121">
        <v>20</v>
      </c>
      <c r="B420" s="190" t="s">
        <v>700</v>
      </c>
      <c r="C420" s="191" t="s">
        <v>62</v>
      </c>
      <c r="D420" s="191">
        <v>2015</v>
      </c>
      <c r="E420" s="191">
        <v>2015</v>
      </c>
      <c r="F420" s="277">
        <v>15611</v>
      </c>
      <c r="G420" s="148" t="s">
        <v>60</v>
      </c>
    </row>
    <row r="421" spans="1:7" ht="25.5" x14ac:dyDescent="0.25">
      <c r="A421" s="121">
        <v>21</v>
      </c>
      <c r="B421" s="190" t="s">
        <v>701</v>
      </c>
      <c r="C421" s="191" t="s">
        <v>77</v>
      </c>
      <c r="D421" s="191">
        <v>2015</v>
      </c>
      <c r="E421" s="191">
        <v>2015</v>
      </c>
      <c r="F421" s="277">
        <v>73278</v>
      </c>
      <c r="G421" s="148" t="s">
        <v>60</v>
      </c>
    </row>
    <row r="422" spans="1:7" ht="25.5" x14ac:dyDescent="0.25">
      <c r="A422" s="121">
        <v>22</v>
      </c>
      <c r="B422" s="190" t="s">
        <v>108</v>
      </c>
      <c r="C422" s="191" t="s">
        <v>64</v>
      </c>
      <c r="D422" s="191">
        <v>2015</v>
      </c>
      <c r="E422" s="191">
        <v>2015</v>
      </c>
      <c r="F422" s="277">
        <v>137125</v>
      </c>
      <c r="G422" s="148" t="s">
        <v>60</v>
      </c>
    </row>
    <row r="423" spans="1:7" ht="25.5" x14ac:dyDescent="0.25">
      <c r="A423" s="121">
        <v>23</v>
      </c>
      <c r="B423" s="190" t="s">
        <v>109</v>
      </c>
      <c r="C423" s="191" t="s">
        <v>62</v>
      </c>
      <c r="D423" s="191">
        <v>2015</v>
      </c>
      <c r="E423" s="191">
        <v>2015</v>
      </c>
      <c r="F423" s="277">
        <v>254900</v>
      </c>
      <c r="G423" s="148" t="s">
        <v>60</v>
      </c>
    </row>
    <row r="424" spans="1:7" ht="25.5" x14ac:dyDescent="0.25">
      <c r="A424" s="121">
        <v>24</v>
      </c>
      <c r="B424" s="190" t="s">
        <v>119</v>
      </c>
      <c r="C424" s="191" t="s">
        <v>61</v>
      </c>
      <c r="D424" s="191">
        <v>2015</v>
      </c>
      <c r="E424" s="191">
        <v>2015</v>
      </c>
      <c r="F424" s="277">
        <v>30600</v>
      </c>
      <c r="G424" s="148" t="s">
        <v>60</v>
      </c>
    </row>
    <row r="425" spans="1:7" ht="25.5" x14ac:dyDescent="0.25">
      <c r="A425" s="121">
        <v>25</v>
      </c>
      <c r="B425" s="190" t="s">
        <v>110</v>
      </c>
      <c r="C425" s="191" t="s">
        <v>62</v>
      </c>
      <c r="D425" s="191">
        <v>2015</v>
      </c>
      <c r="E425" s="191">
        <v>2015</v>
      </c>
      <c r="F425" s="277">
        <v>14000</v>
      </c>
      <c r="G425" s="148" t="s">
        <v>60</v>
      </c>
    </row>
    <row r="426" spans="1:7" ht="25.5" x14ac:dyDescent="0.25">
      <c r="A426" s="121">
        <v>26</v>
      </c>
      <c r="B426" s="190" t="s">
        <v>111</v>
      </c>
      <c r="C426" s="191" t="s">
        <v>112</v>
      </c>
      <c r="D426" s="191">
        <v>2015</v>
      </c>
      <c r="E426" s="191">
        <v>2015</v>
      </c>
      <c r="F426" s="277">
        <v>275811</v>
      </c>
      <c r="G426" s="148" t="s">
        <v>60</v>
      </c>
    </row>
    <row r="427" spans="1:7" ht="25.5" x14ac:dyDescent="0.25">
      <c r="A427" s="121">
        <v>27</v>
      </c>
      <c r="B427" s="190" t="s">
        <v>113</v>
      </c>
      <c r="C427" s="191" t="s">
        <v>77</v>
      </c>
      <c r="D427" s="191">
        <v>2015</v>
      </c>
      <c r="E427" s="191">
        <v>2015</v>
      </c>
      <c r="F427" s="277">
        <v>150000</v>
      </c>
      <c r="G427" s="148" t="s">
        <v>60</v>
      </c>
    </row>
    <row r="428" spans="1:7" ht="25.5" x14ac:dyDescent="0.25">
      <c r="A428" s="121">
        <v>28</v>
      </c>
      <c r="B428" s="190" t="s">
        <v>123</v>
      </c>
      <c r="C428" s="191" t="s">
        <v>65</v>
      </c>
      <c r="D428" s="191">
        <v>2015</v>
      </c>
      <c r="E428" s="191">
        <v>2015</v>
      </c>
      <c r="F428" s="277">
        <v>796140</v>
      </c>
      <c r="G428" s="148" t="s">
        <v>60</v>
      </c>
    </row>
    <row r="429" spans="1:7" s="195" customFormat="1" ht="42" customHeight="1" x14ac:dyDescent="0.25">
      <c r="A429" s="121">
        <v>29</v>
      </c>
      <c r="B429" s="190" t="s">
        <v>114</v>
      </c>
      <c r="C429" s="191" t="s">
        <v>62</v>
      </c>
      <c r="D429" s="191">
        <v>2015</v>
      </c>
      <c r="E429" s="191">
        <v>2015</v>
      </c>
      <c r="F429" s="277">
        <v>313550</v>
      </c>
      <c r="G429" s="199" t="s">
        <v>60</v>
      </c>
    </row>
    <row r="430" spans="1:7" ht="25.5" x14ac:dyDescent="0.25">
      <c r="A430" s="121">
        <v>30</v>
      </c>
      <c r="B430" s="190" t="s">
        <v>702</v>
      </c>
      <c r="C430" s="191" t="s">
        <v>77</v>
      </c>
      <c r="D430" s="191">
        <v>2015</v>
      </c>
      <c r="E430" s="191">
        <v>2015</v>
      </c>
      <c r="F430" s="277">
        <v>2800</v>
      </c>
      <c r="G430" s="148" t="s">
        <v>60</v>
      </c>
    </row>
    <row r="431" spans="1:7" ht="42" customHeight="1" x14ac:dyDescent="0.25">
      <c r="A431" s="121">
        <v>31</v>
      </c>
      <c r="B431" s="190" t="s">
        <v>115</v>
      </c>
      <c r="C431" s="191" t="s">
        <v>65</v>
      </c>
      <c r="D431" s="191">
        <v>2015</v>
      </c>
      <c r="E431" s="191">
        <v>2015</v>
      </c>
      <c r="F431" s="277">
        <v>54500</v>
      </c>
      <c r="G431" s="148" t="s">
        <v>60</v>
      </c>
    </row>
    <row r="432" spans="1:7" ht="25.5" x14ac:dyDescent="0.25">
      <c r="A432" s="121">
        <v>32</v>
      </c>
      <c r="B432" s="190" t="s">
        <v>116</v>
      </c>
      <c r="C432" s="191" t="s">
        <v>62</v>
      </c>
      <c r="D432" s="191">
        <v>2015</v>
      </c>
      <c r="E432" s="191">
        <v>2015</v>
      </c>
      <c r="F432" s="277">
        <v>56463</v>
      </c>
      <c r="G432" s="148" t="s">
        <v>60</v>
      </c>
    </row>
    <row r="433" spans="1:7" ht="25.5" x14ac:dyDescent="0.25">
      <c r="A433" s="121">
        <v>33</v>
      </c>
      <c r="B433" s="190" t="s">
        <v>703</v>
      </c>
      <c r="C433" s="180" t="s">
        <v>62</v>
      </c>
      <c r="D433" s="191">
        <v>2016</v>
      </c>
      <c r="E433" s="191">
        <v>2016</v>
      </c>
      <c r="F433" s="268">
        <v>6690.6</v>
      </c>
      <c r="G433" s="148" t="s">
        <v>60</v>
      </c>
    </row>
    <row r="434" spans="1:7" ht="25.5" x14ac:dyDescent="0.25">
      <c r="A434" s="121">
        <v>34</v>
      </c>
      <c r="B434" s="190" t="s">
        <v>704</v>
      </c>
      <c r="C434" s="180" t="s">
        <v>77</v>
      </c>
      <c r="D434" s="191">
        <v>2016</v>
      </c>
      <c r="E434" s="191">
        <v>2016</v>
      </c>
      <c r="F434" s="268">
        <v>73278</v>
      </c>
      <c r="G434" s="148" t="s">
        <v>60</v>
      </c>
    </row>
    <row r="435" spans="1:7" ht="25.5" x14ac:dyDescent="0.25">
      <c r="A435" s="121">
        <v>35</v>
      </c>
      <c r="B435" s="190" t="s">
        <v>117</v>
      </c>
      <c r="C435" s="180" t="s">
        <v>64</v>
      </c>
      <c r="D435" s="191">
        <v>2016</v>
      </c>
      <c r="E435" s="191">
        <v>2016</v>
      </c>
      <c r="F435" s="268">
        <v>1230500</v>
      </c>
      <c r="G435" s="4" t="s">
        <v>60</v>
      </c>
    </row>
    <row r="436" spans="1:7" ht="25.5" x14ac:dyDescent="0.25">
      <c r="A436" s="121">
        <v>36</v>
      </c>
      <c r="B436" s="190" t="s">
        <v>118</v>
      </c>
      <c r="C436" s="180" t="s">
        <v>62</v>
      </c>
      <c r="D436" s="191">
        <v>2016</v>
      </c>
      <c r="E436" s="191">
        <v>2016</v>
      </c>
      <c r="F436" s="268">
        <v>689937.81</v>
      </c>
      <c r="G436" s="148" t="s">
        <v>60</v>
      </c>
    </row>
    <row r="437" spans="1:7" ht="25.5" x14ac:dyDescent="0.25">
      <c r="A437" s="121">
        <v>37</v>
      </c>
      <c r="B437" s="190" t="s">
        <v>119</v>
      </c>
      <c r="C437" s="180" t="s">
        <v>61</v>
      </c>
      <c r="D437" s="191">
        <v>2016</v>
      </c>
      <c r="E437" s="191">
        <v>2016</v>
      </c>
      <c r="F437" s="268">
        <v>455795.1</v>
      </c>
      <c r="G437" s="148" t="s">
        <v>60</v>
      </c>
    </row>
    <row r="438" spans="1:7" ht="28.5" customHeight="1" x14ac:dyDescent="0.25">
      <c r="A438" s="121">
        <v>38</v>
      </c>
      <c r="B438" s="190" t="s">
        <v>120</v>
      </c>
      <c r="C438" s="180" t="s">
        <v>77</v>
      </c>
      <c r="D438" s="191">
        <v>2016</v>
      </c>
      <c r="E438" s="191">
        <v>2016</v>
      </c>
      <c r="F438" s="268">
        <v>87320</v>
      </c>
      <c r="G438" s="148" t="s">
        <v>60</v>
      </c>
    </row>
    <row r="439" spans="1:7" ht="28.5" customHeight="1" x14ac:dyDescent="0.25">
      <c r="A439" s="121">
        <v>39</v>
      </c>
      <c r="B439" s="190" t="s">
        <v>121</v>
      </c>
      <c r="C439" s="180" t="s">
        <v>66</v>
      </c>
      <c r="D439" s="191">
        <v>2016</v>
      </c>
      <c r="E439" s="191">
        <v>2016</v>
      </c>
      <c r="F439" s="268">
        <v>1215319.1499999999</v>
      </c>
      <c r="G439" s="148" t="s">
        <v>60</v>
      </c>
    </row>
    <row r="440" spans="1:7" ht="28.5" customHeight="1" x14ac:dyDescent="0.25">
      <c r="A440" s="121">
        <v>40</v>
      </c>
      <c r="B440" s="190" t="s">
        <v>705</v>
      </c>
      <c r="C440" s="180" t="s">
        <v>77</v>
      </c>
      <c r="D440" s="191">
        <v>2016</v>
      </c>
      <c r="E440" s="191">
        <v>2016</v>
      </c>
      <c r="F440" s="268">
        <v>5463230.0800000001</v>
      </c>
      <c r="G440" s="148" t="s">
        <v>60</v>
      </c>
    </row>
    <row r="441" spans="1:7" ht="28.5" customHeight="1" x14ac:dyDescent="0.25">
      <c r="A441" s="121">
        <v>41</v>
      </c>
      <c r="B441" s="190" t="s">
        <v>706</v>
      </c>
      <c r="C441" s="180" t="s">
        <v>125</v>
      </c>
      <c r="D441" s="191">
        <v>2016</v>
      </c>
      <c r="E441" s="191">
        <v>2016</v>
      </c>
      <c r="F441" s="268">
        <v>51212</v>
      </c>
      <c r="G441" s="148" t="s">
        <v>60</v>
      </c>
    </row>
    <row r="442" spans="1:7" ht="28.5" customHeight="1" x14ac:dyDescent="0.25">
      <c r="A442" s="121">
        <v>42</v>
      </c>
      <c r="B442" s="190" t="s">
        <v>707</v>
      </c>
      <c r="C442" s="180" t="s">
        <v>65</v>
      </c>
      <c r="D442" s="191">
        <v>2016</v>
      </c>
      <c r="E442" s="191">
        <v>2016</v>
      </c>
      <c r="F442" s="268">
        <v>451060.89</v>
      </c>
      <c r="G442" s="148" t="s">
        <v>60</v>
      </c>
    </row>
    <row r="443" spans="1:7" ht="28.5" customHeight="1" x14ac:dyDescent="0.25">
      <c r="A443" s="121">
        <v>43</v>
      </c>
      <c r="B443" s="190" t="s">
        <v>708</v>
      </c>
      <c r="C443" s="180" t="s">
        <v>77</v>
      </c>
      <c r="D443" s="191">
        <v>2016</v>
      </c>
      <c r="E443" s="191">
        <v>2016</v>
      </c>
      <c r="F443" s="268">
        <v>29942.5</v>
      </c>
      <c r="G443" s="148" t="s">
        <v>60</v>
      </c>
    </row>
    <row r="444" spans="1:7" ht="28.5" customHeight="1" x14ac:dyDescent="0.25">
      <c r="A444" s="121">
        <v>44</v>
      </c>
      <c r="B444" s="190" t="s">
        <v>709</v>
      </c>
      <c r="C444" s="180" t="s">
        <v>62</v>
      </c>
      <c r="D444" s="191">
        <v>2016</v>
      </c>
      <c r="E444" s="191">
        <v>2016</v>
      </c>
      <c r="F444" s="268">
        <v>23689.57</v>
      </c>
      <c r="G444" s="148" t="s">
        <v>60</v>
      </c>
    </row>
    <row r="445" spans="1:7" ht="28.5" customHeight="1" x14ac:dyDescent="0.25">
      <c r="A445" s="121">
        <v>45</v>
      </c>
      <c r="B445" s="190" t="s">
        <v>710</v>
      </c>
      <c r="C445" s="180" t="s">
        <v>64</v>
      </c>
      <c r="D445" s="191">
        <v>2016</v>
      </c>
      <c r="E445" s="191">
        <v>2016</v>
      </c>
      <c r="F445" s="268">
        <v>60000</v>
      </c>
      <c r="G445" s="148" t="s">
        <v>60</v>
      </c>
    </row>
    <row r="446" spans="1:7" ht="28.5" customHeight="1" x14ac:dyDescent="0.25">
      <c r="A446" s="121">
        <v>46</v>
      </c>
      <c r="B446" s="190" t="s">
        <v>122</v>
      </c>
      <c r="C446" s="180" t="s">
        <v>77</v>
      </c>
      <c r="D446" s="191">
        <v>2016</v>
      </c>
      <c r="E446" s="191">
        <v>2016</v>
      </c>
      <c r="F446" s="268">
        <v>450000</v>
      </c>
      <c r="G446" s="148" t="s">
        <v>60</v>
      </c>
    </row>
    <row r="447" spans="1:7" ht="28.5" customHeight="1" x14ac:dyDescent="0.25">
      <c r="A447" s="121">
        <v>47</v>
      </c>
      <c r="B447" s="190" t="s">
        <v>123</v>
      </c>
      <c r="C447" s="180" t="s">
        <v>65</v>
      </c>
      <c r="D447" s="191">
        <v>2016</v>
      </c>
      <c r="E447" s="191">
        <v>2016</v>
      </c>
      <c r="F447" s="277">
        <v>159350</v>
      </c>
      <c r="G447" s="148" t="s">
        <v>60</v>
      </c>
    </row>
    <row r="448" spans="1:7" ht="28.5" customHeight="1" x14ac:dyDescent="0.25">
      <c r="A448" s="121">
        <v>48</v>
      </c>
      <c r="B448" s="190" t="s">
        <v>124</v>
      </c>
      <c r="C448" s="180" t="s">
        <v>77</v>
      </c>
      <c r="D448" s="191">
        <v>2016</v>
      </c>
      <c r="E448" s="191">
        <v>2016</v>
      </c>
      <c r="F448" s="277">
        <v>39300</v>
      </c>
      <c r="G448" s="148" t="s">
        <v>60</v>
      </c>
    </row>
    <row r="449" spans="1:7" ht="28.5" customHeight="1" x14ac:dyDescent="0.25">
      <c r="A449" s="121">
        <v>49</v>
      </c>
      <c r="B449" s="181" t="s">
        <v>711</v>
      </c>
      <c r="C449" s="163" t="s">
        <v>64</v>
      </c>
      <c r="D449" s="182">
        <v>43074</v>
      </c>
      <c r="E449" s="179"/>
      <c r="F449" s="278">
        <v>133610</v>
      </c>
      <c r="G449" s="148" t="s">
        <v>60</v>
      </c>
    </row>
    <row r="450" spans="1:7" ht="28.5" customHeight="1" x14ac:dyDescent="0.25">
      <c r="A450" s="121">
        <v>50</v>
      </c>
      <c r="B450" s="181" t="s">
        <v>711</v>
      </c>
      <c r="C450" s="163" t="s">
        <v>64</v>
      </c>
      <c r="D450" s="182">
        <v>42704</v>
      </c>
      <c r="E450" s="182">
        <v>42958</v>
      </c>
      <c r="F450" s="278">
        <v>534600</v>
      </c>
      <c r="G450" s="148" t="s">
        <v>60</v>
      </c>
    </row>
    <row r="451" spans="1:7" ht="28.5" customHeight="1" x14ac:dyDescent="0.25">
      <c r="A451" s="121">
        <v>51</v>
      </c>
      <c r="B451" s="181" t="s">
        <v>712</v>
      </c>
      <c r="C451" s="163" t="s">
        <v>64</v>
      </c>
      <c r="D451" s="182">
        <v>42989</v>
      </c>
      <c r="E451" s="182">
        <v>43081</v>
      </c>
      <c r="F451" s="278">
        <v>126977.9</v>
      </c>
      <c r="G451" s="148" t="s">
        <v>60</v>
      </c>
    </row>
    <row r="452" spans="1:7" ht="28.5" customHeight="1" x14ac:dyDescent="0.25">
      <c r="A452" s="121">
        <v>52</v>
      </c>
      <c r="B452" s="181" t="s">
        <v>712</v>
      </c>
      <c r="C452" s="163" t="s">
        <v>713</v>
      </c>
      <c r="D452" s="182">
        <v>42937</v>
      </c>
      <c r="E452" s="182">
        <v>43009</v>
      </c>
      <c r="F452" s="279">
        <v>257177.9</v>
      </c>
      <c r="G452" s="148" t="s">
        <v>60</v>
      </c>
    </row>
    <row r="453" spans="1:7" ht="28.5" customHeight="1" x14ac:dyDescent="0.25">
      <c r="A453" s="121">
        <v>53</v>
      </c>
      <c r="B453" s="181" t="s">
        <v>714</v>
      </c>
      <c r="C453" s="191" t="s">
        <v>62</v>
      </c>
      <c r="D453" s="182">
        <v>43014</v>
      </c>
      <c r="E453" s="182">
        <v>43058</v>
      </c>
      <c r="F453" s="278">
        <v>106188.32</v>
      </c>
      <c r="G453" s="148" t="s">
        <v>60</v>
      </c>
    </row>
    <row r="454" spans="1:7" ht="28.5" customHeight="1" x14ac:dyDescent="0.25">
      <c r="A454" s="121">
        <v>54</v>
      </c>
      <c r="B454" s="181" t="s">
        <v>714</v>
      </c>
      <c r="C454" s="180" t="s">
        <v>62</v>
      </c>
      <c r="D454" s="182">
        <v>42709</v>
      </c>
      <c r="E454" s="182">
        <v>43017</v>
      </c>
      <c r="F454" s="278">
        <v>192256.61</v>
      </c>
      <c r="G454" s="148" t="s">
        <v>60</v>
      </c>
    </row>
    <row r="455" spans="1:7" ht="28.5" customHeight="1" x14ac:dyDescent="0.25">
      <c r="A455" s="121">
        <v>55</v>
      </c>
      <c r="B455" s="181" t="s">
        <v>714</v>
      </c>
      <c r="C455" s="180" t="s">
        <v>62</v>
      </c>
      <c r="D455" s="182">
        <v>42677</v>
      </c>
      <c r="E455" s="182">
        <v>42984</v>
      </c>
      <c r="F455" s="278">
        <v>73195.97</v>
      </c>
      <c r="G455" s="148" t="s">
        <v>60</v>
      </c>
    </row>
    <row r="456" spans="1:7" ht="28.5" customHeight="1" x14ac:dyDescent="0.25">
      <c r="A456" s="121">
        <v>56</v>
      </c>
      <c r="B456" s="181" t="s">
        <v>714</v>
      </c>
      <c r="C456" s="180" t="s">
        <v>62</v>
      </c>
      <c r="D456" s="182">
        <v>42755</v>
      </c>
      <c r="E456" s="182">
        <v>43031</v>
      </c>
      <c r="F456" s="278">
        <v>659620.07999999996</v>
      </c>
      <c r="G456" s="148" t="s">
        <v>60</v>
      </c>
    </row>
    <row r="457" spans="1:7" ht="28.5" customHeight="1" x14ac:dyDescent="0.25">
      <c r="A457" s="121">
        <v>57</v>
      </c>
      <c r="B457" s="181" t="s">
        <v>714</v>
      </c>
      <c r="C457" s="180" t="s">
        <v>62</v>
      </c>
      <c r="D457" s="182"/>
      <c r="E457" s="182"/>
      <c r="F457" s="278"/>
      <c r="G457" s="183" t="s">
        <v>715</v>
      </c>
    </row>
    <row r="458" spans="1:7" ht="28.5" customHeight="1" x14ac:dyDescent="0.25">
      <c r="A458" s="121">
        <v>58</v>
      </c>
      <c r="B458" s="181" t="s">
        <v>716</v>
      </c>
      <c r="C458" s="163" t="s">
        <v>717</v>
      </c>
      <c r="D458" s="182">
        <v>42639</v>
      </c>
      <c r="E458" s="182">
        <v>42788</v>
      </c>
      <c r="F458" s="278">
        <v>51212</v>
      </c>
      <c r="G458" s="148" t="s">
        <v>60</v>
      </c>
    </row>
    <row r="459" spans="1:7" ht="28.5" customHeight="1" x14ac:dyDescent="0.25">
      <c r="A459" s="121">
        <v>59</v>
      </c>
      <c r="B459" s="181" t="s">
        <v>716</v>
      </c>
      <c r="C459" s="163" t="s">
        <v>713</v>
      </c>
      <c r="D459" s="182">
        <v>42949</v>
      </c>
      <c r="E459" s="182">
        <v>43100</v>
      </c>
      <c r="F459" s="279">
        <v>194700</v>
      </c>
      <c r="G459" s="148" t="s">
        <v>60</v>
      </c>
    </row>
    <row r="460" spans="1:7" ht="28.5" customHeight="1" x14ac:dyDescent="0.25">
      <c r="A460" s="121">
        <v>60</v>
      </c>
      <c r="B460" s="181" t="s">
        <v>714</v>
      </c>
      <c r="C460" s="163" t="s">
        <v>713</v>
      </c>
      <c r="D460" s="182"/>
      <c r="E460" s="182"/>
      <c r="F460" s="278"/>
      <c r="G460" s="183" t="s">
        <v>715</v>
      </c>
    </row>
    <row r="461" spans="1:7" ht="28.5" customHeight="1" x14ac:dyDescent="0.25">
      <c r="A461" s="121">
        <v>61</v>
      </c>
      <c r="B461" s="181" t="s">
        <v>718</v>
      </c>
      <c r="C461" s="180" t="s">
        <v>77</v>
      </c>
      <c r="D461" s="182">
        <v>42656</v>
      </c>
      <c r="E461" s="182">
        <v>42932</v>
      </c>
      <c r="F461" s="278">
        <v>639978.9</v>
      </c>
      <c r="G461" s="148" t="s">
        <v>60</v>
      </c>
    </row>
    <row r="462" spans="1:7" ht="28.5" customHeight="1" x14ac:dyDescent="0.25">
      <c r="A462" s="121">
        <v>62</v>
      </c>
      <c r="B462" s="181" t="s">
        <v>718</v>
      </c>
      <c r="C462" s="180" t="s">
        <v>77</v>
      </c>
      <c r="D462" s="182">
        <v>42656</v>
      </c>
      <c r="E462" s="182">
        <v>42903</v>
      </c>
      <c r="F462" s="278">
        <v>226520.3</v>
      </c>
      <c r="G462" s="148" t="s">
        <v>60</v>
      </c>
    </row>
    <row r="463" spans="1:7" ht="28.5" customHeight="1" x14ac:dyDescent="0.25">
      <c r="A463" s="121">
        <v>63</v>
      </c>
      <c r="B463" s="181" t="s">
        <v>718</v>
      </c>
      <c r="C463" s="180" t="s">
        <v>77</v>
      </c>
      <c r="D463" s="182"/>
      <c r="E463" s="182"/>
      <c r="F463" s="278">
        <v>410270.68</v>
      </c>
      <c r="G463" s="148" t="s">
        <v>60</v>
      </c>
    </row>
    <row r="464" spans="1:7" ht="28.5" customHeight="1" x14ac:dyDescent="0.25">
      <c r="A464" s="121">
        <v>64</v>
      </c>
      <c r="B464" s="181" t="s">
        <v>718</v>
      </c>
      <c r="C464" s="163" t="s">
        <v>719</v>
      </c>
      <c r="D464" s="182"/>
      <c r="E464" s="182"/>
      <c r="F464" s="278"/>
      <c r="G464" s="183" t="s">
        <v>715</v>
      </c>
    </row>
    <row r="465" spans="1:7" ht="28.5" customHeight="1" x14ac:dyDescent="0.25">
      <c r="A465" s="121">
        <v>65</v>
      </c>
      <c r="B465" s="181" t="s">
        <v>718</v>
      </c>
      <c r="C465" s="180" t="s">
        <v>66</v>
      </c>
      <c r="D465" s="182">
        <v>42961</v>
      </c>
      <c r="E465" s="182">
        <v>43039</v>
      </c>
      <c r="F465" s="278">
        <v>179957.92</v>
      </c>
      <c r="G465" s="148" t="s">
        <v>60</v>
      </c>
    </row>
    <row r="466" spans="1:7" ht="28.5" customHeight="1" x14ac:dyDescent="0.25">
      <c r="A466" s="121">
        <v>66</v>
      </c>
      <c r="B466" s="181" t="s">
        <v>718</v>
      </c>
      <c r="C466" s="180" t="s">
        <v>66</v>
      </c>
      <c r="D466" s="182">
        <v>42898</v>
      </c>
      <c r="E466" s="182">
        <v>42964</v>
      </c>
      <c r="F466" s="278">
        <v>81768.58</v>
      </c>
      <c r="G466" s="148" t="s">
        <v>60</v>
      </c>
    </row>
    <row r="467" spans="1:7" ht="28.5" customHeight="1" x14ac:dyDescent="0.25">
      <c r="A467" s="121">
        <v>67</v>
      </c>
      <c r="B467" s="181" t="s">
        <v>714</v>
      </c>
      <c r="C467" s="180" t="s">
        <v>66</v>
      </c>
      <c r="D467" s="182">
        <v>42961</v>
      </c>
      <c r="E467" s="182">
        <v>43029</v>
      </c>
      <c r="F467" s="278">
        <v>96930.13</v>
      </c>
      <c r="G467" s="148" t="s">
        <v>723</v>
      </c>
    </row>
    <row r="468" spans="1:7" ht="28.5" customHeight="1" x14ac:dyDescent="0.25">
      <c r="A468" s="121">
        <v>68</v>
      </c>
      <c r="B468" s="181" t="s">
        <v>718</v>
      </c>
      <c r="C468" s="180" t="s">
        <v>66</v>
      </c>
      <c r="D468" s="182">
        <v>43045</v>
      </c>
      <c r="E468" s="182"/>
      <c r="F468" s="278">
        <v>72994.149999999994</v>
      </c>
      <c r="G468" s="148" t="s">
        <v>60</v>
      </c>
    </row>
    <row r="469" spans="1:7" ht="28.5" customHeight="1" x14ac:dyDescent="0.25">
      <c r="A469" s="121">
        <v>69</v>
      </c>
      <c r="B469" s="181" t="s">
        <v>720</v>
      </c>
      <c r="C469" s="163" t="s">
        <v>713</v>
      </c>
      <c r="D469" s="184"/>
      <c r="E469" s="184"/>
      <c r="F469" s="278">
        <v>300000</v>
      </c>
      <c r="G469" s="148" t="s">
        <v>60</v>
      </c>
    </row>
    <row r="470" spans="1:7" ht="28.5" customHeight="1" x14ac:dyDescent="0.25">
      <c r="A470" s="121">
        <v>70</v>
      </c>
      <c r="B470" s="450" t="s">
        <v>721</v>
      </c>
      <c r="C470" s="450"/>
      <c r="D470" s="450"/>
      <c r="E470" s="450"/>
      <c r="F470" s="280"/>
      <c r="G470" s="148"/>
    </row>
    <row r="471" spans="1:7" ht="25.5" x14ac:dyDescent="0.25">
      <c r="A471" s="121">
        <v>71</v>
      </c>
      <c r="B471" s="450" t="s">
        <v>722</v>
      </c>
      <c r="C471" s="450"/>
      <c r="D471" s="450"/>
      <c r="E471" s="450"/>
      <c r="F471" s="280"/>
      <c r="G471" s="191"/>
    </row>
    <row r="472" spans="1:7" ht="25.5" x14ac:dyDescent="0.35">
      <c r="A472" s="121">
        <v>72</v>
      </c>
      <c r="B472" s="162" t="s">
        <v>724</v>
      </c>
      <c r="C472" s="163" t="s">
        <v>725</v>
      </c>
      <c r="D472" s="163"/>
      <c r="E472" s="163"/>
      <c r="F472" s="160">
        <v>750000</v>
      </c>
      <c r="G472" s="148" t="s">
        <v>60</v>
      </c>
    </row>
    <row r="473" spans="1:7" ht="25.5" x14ac:dyDescent="0.35">
      <c r="A473" s="121">
        <v>73</v>
      </c>
      <c r="B473" s="162" t="s">
        <v>724</v>
      </c>
      <c r="C473" s="163" t="s">
        <v>63</v>
      </c>
      <c r="D473" s="163"/>
      <c r="E473" s="163"/>
      <c r="F473" s="160">
        <v>1000000</v>
      </c>
      <c r="G473" s="148" t="s">
        <v>60</v>
      </c>
    </row>
    <row r="474" spans="1:7" ht="25.5" x14ac:dyDescent="0.35">
      <c r="A474" s="121">
        <v>74</v>
      </c>
      <c r="B474" s="162" t="s">
        <v>724</v>
      </c>
      <c r="C474" s="163" t="s">
        <v>63</v>
      </c>
      <c r="D474" s="163"/>
      <c r="E474" s="163"/>
      <c r="F474" s="160">
        <v>150000</v>
      </c>
      <c r="G474" s="148" t="s">
        <v>60</v>
      </c>
    </row>
    <row r="475" spans="1:7" ht="25.5" x14ac:dyDescent="0.35">
      <c r="A475" s="121">
        <v>75</v>
      </c>
      <c r="B475" s="162" t="s">
        <v>724</v>
      </c>
      <c r="C475" s="163" t="s">
        <v>63</v>
      </c>
      <c r="D475" s="163"/>
      <c r="E475" s="163"/>
      <c r="F475" s="160">
        <v>1350000</v>
      </c>
      <c r="G475" s="148" t="s">
        <v>60</v>
      </c>
    </row>
    <row r="476" spans="1:7" ht="25.5" x14ac:dyDescent="0.35">
      <c r="A476" s="121">
        <v>76</v>
      </c>
      <c r="B476" s="162" t="s">
        <v>716</v>
      </c>
      <c r="C476" s="163" t="s">
        <v>713</v>
      </c>
      <c r="D476" s="163"/>
      <c r="E476" s="163"/>
      <c r="F476" s="160">
        <v>100000</v>
      </c>
      <c r="G476" s="148" t="s">
        <v>60</v>
      </c>
    </row>
    <row r="477" spans="1:7" ht="25.5" x14ac:dyDescent="0.35">
      <c r="A477" s="121">
        <v>77</v>
      </c>
      <c r="B477" s="162" t="s">
        <v>726</v>
      </c>
      <c r="C477" s="163" t="s">
        <v>62</v>
      </c>
      <c r="D477" s="163"/>
      <c r="E477" s="163"/>
      <c r="F477" s="160">
        <v>100000</v>
      </c>
      <c r="G477" s="148" t="s">
        <v>60</v>
      </c>
    </row>
    <row r="478" spans="1:7" ht="25.5" x14ac:dyDescent="0.35">
      <c r="A478" s="121">
        <v>78</v>
      </c>
      <c r="B478" s="162" t="s">
        <v>727</v>
      </c>
      <c r="C478" s="163" t="s">
        <v>62</v>
      </c>
      <c r="D478" s="163"/>
      <c r="E478" s="163"/>
      <c r="F478" s="160">
        <v>100000</v>
      </c>
      <c r="G478" s="148" t="s">
        <v>60</v>
      </c>
    </row>
    <row r="479" spans="1:7" ht="25.5" x14ac:dyDescent="0.35">
      <c r="A479" s="121">
        <v>79</v>
      </c>
      <c r="B479" s="162" t="s">
        <v>727</v>
      </c>
      <c r="C479" s="163" t="s">
        <v>66</v>
      </c>
      <c r="D479" s="163"/>
      <c r="E479" s="163"/>
      <c r="F479" s="160">
        <v>100000</v>
      </c>
      <c r="G479" s="148" t="s">
        <v>60</v>
      </c>
    </row>
    <row r="480" spans="1:7" ht="25.5" x14ac:dyDescent="0.35">
      <c r="A480" s="121">
        <v>80</v>
      </c>
      <c r="B480" s="162" t="s">
        <v>727</v>
      </c>
      <c r="C480" s="163" t="s">
        <v>62</v>
      </c>
      <c r="D480" s="163"/>
      <c r="E480" s="163"/>
      <c r="F480" s="160">
        <v>300000</v>
      </c>
      <c r="G480" s="148" t="s">
        <v>60</v>
      </c>
    </row>
    <row r="481" spans="1:7" ht="25.5" x14ac:dyDescent="0.35">
      <c r="A481" s="121">
        <v>81</v>
      </c>
      <c r="B481" s="162" t="s">
        <v>728</v>
      </c>
      <c r="C481" s="163" t="s">
        <v>64</v>
      </c>
      <c r="D481" s="163"/>
      <c r="E481" s="163"/>
      <c r="F481" s="160">
        <v>170000</v>
      </c>
      <c r="G481" s="148" t="s">
        <v>60</v>
      </c>
    </row>
    <row r="482" spans="1:7" ht="25.5" x14ac:dyDescent="0.35">
      <c r="A482" s="121">
        <v>82</v>
      </c>
      <c r="B482" s="162" t="s">
        <v>728</v>
      </c>
      <c r="C482" s="163" t="s">
        <v>64</v>
      </c>
      <c r="D482" s="163"/>
      <c r="E482" s="163"/>
      <c r="F482" s="160">
        <v>2000</v>
      </c>
      <c r="G482" s="148" t="s">
        <v>60</v>
      </c>
    </row>
    <row r="483" spans="1:7" ht="25.5" x14ac:dyDescent="0.35">
      <c r="A483" s="121">
        <v>83</v>
      </c>
      <c r="B483" s="162" t="s">
        <v>728</v>
      </c>
      <c r="C483" s="163" t="s">
        <v>64</v>
      </c>
      <c r="D483" s="163"/>
      <c r="E483" s="163"/>
      <c r="F483" s="160">
        <v>2000</v>
      </c>
      <c r="G483" s="148" t="s">
        <v>60</v>
      </c>
    </row>
    <row r="484" spans="1:7" ht="25.5" x14ac:dyDescent="0.35">
      <c r="A484" s="121">
        <v>84</v>
      </c>
      <c r="B484" s="161" t="s">
        <v>730</v>
      </c>
      <c r="C484" s="148" t="s">
        <v>77</v>
      </c>
      <c r="D484" s="312"/>
      <c r="E484" s="312"/>
      <c r="F484" s="159">
        <v>98000</v>
      </c>
      <c r="G484" s="148" t="s">
        <v>60</v>
      </c>
    </row>
    <row r="485" spans="1:7" ht="25.5" x14ac:dyDescent="0.35">
      <c r="A485" s="121">
        <v>85</v>
      </c>
      <c r="B485" s="162" t="s">
        <v>729</v>
      </c>
      <c r="C485" s="163" t="s">
        <v>713</v>
      </c>
      <c r="D485" s="163"/>
      <c r="E485" s="163"/>
      <c r="F485" s="160">
        <v>187502</v>
      </c>
      <c r="G485" s="148" t="s">
        <v>60</v>
      </c>
    </row>
    <row r="486" spans="1:7" ht="25.5" x14ac:dyDescent="0.35">
      <c r="A486" s="121">
        <v>86</v>
      </c>
      <c r="B486" s="313" t="s">
        <v>1120</v>
      </c>
      <c r="C486" s="5" t="s">
        <v>64</v>
      </c>
      <c r="D486" s="312">
        <v>2019</v>
      </c>
      <c r="E486" s="312">
        <v>2020</v>
      </c>
      <c r="F486" s="159">
        <v>69789</v>
      </c>
      <c r="G486" s="148" t="s">
        <v>60</v>
      </c>
    </row>
    <row r="487" spans="1:7" ht="25.5" x14ac:dyDescent="0.35">
      <c r="A487" s="121">
        <v>87</v>
      </c>
      <c r="B487" s="313" t="s">
        <v>1121</v>
      </c>
      <c r="C487" s="5" t="s">
        <v>63</v>
      </c>
      <c r="D487" s="312">
        <v>2018</v>
      </c>
      <c r="E487" s="312">
        <v>2019</v>
      </c>
      <c r="F487" s="159">
        <v>1164337</v>
      </c>
      <c r="G487" s="148" t="s">
        <v>60</v>
      </c>
    </row>
    <row r="488" spans="1:7" ht="25.5" x14ac:dyDescent="0.35">
      <c r="A488" s="121">
        <v>88</v>
      </c>
      <c r="B488" s="313" t="s">
        <v>1122</v>
      </c>
      <c r="C488" s="5" t="s">
        <v>65</v>
      </c>
      <c r="D488" s="312">
        <v>2018</v>
      </c>
      <c r="E488" s="312">
        <v>2020</v>
      </c>
      <c r="F488" s="159">
        <v>104805</v>
      </c>
      <c r="G488" s="148" t="s">
        <v>60</v>
      </c>
    </row>
    <row r="489" spans="1:7" ht="25.5" x14ac:dyDescent="0.35">
      <c r="A489" s="121">
        <v>89</v>
      </c>
      <c r="B489" s="313" t="s">
        <v>1123</v>
      </c>
      <c r="C489" s="5" t="s">
        <v>65</v>
      </c>
      <c r="D489" s="312">
        <v>2019</v>
      </c>
      <c r="E489" s="312">
        <v>2019</v>
      </c>
      <c r="F489" s="159">
        <v>10855</v>
      </c>
      <c r="G489" s="148" t="s">
        <v>60</v>
      </c>
    </row>
    <row r="490" spans="1:7" ht="23.25" x14ac:dyDescent="0.35">
      <c r="A490" s="374">
        <v>90</v>
      </c>
      <c r="B490" s="313" t="s">
        <v>1279</v>
      </c>
      <c r="C490" s="377" t="s">
        <v>198</v>
      </c>
      <c r="D490" s="377">
        <v>2021</v>
      </c>
      <c r="E490" s="377">
        <v>2021</v>
      </c>
      <c r="F490" s="378">
        <v>380386.56</v>
      </c>
      <c r="G490" s="148" t="s">
        <v>60</v>
      </c>
    </row>
    <row r="491" spans="1:7" ht="23.25" x14ac:dyDescent="0.35">
      <c r="A491" s="374">
        <v>91</v>
      </c>
      <c r="B491" s="313" t="s">
        <v>1280</v>
      </c>
      <c r="C491" s="377" t="s">
        <v>149</v>
      </c>
      <c r="D491" s="377">
        <v>2021</v>
      </c>
      <c r="E491" s="377">
        <v>2021</v>
      </c>
      <c r="F491" s="378">
        <v>183079.95</v>
      </c>
      <c r="G491" s="148" t="s">
        <v>60</v>
      </c>
    </row>
    <row r="492" spans="1:7" ht="23.25" x14ac:dyDescent="0.35">
      <c r="A492" s="374">
        <v>92</v>
      </c>
      <c r="B492" s="313" t="s">
        <v>1279</v>
      </c>
      <c r="C492" s="377" t="s">
        <v>198</v>
      </c>
      <c r="D492" s="377">
        <v>2022</v>
      </c>
      <c r="E492" s="377">
        <v>2022</v>
      </c>
      <c r="F492" s="378">
        <v>1000000</v>
      </c>
      <c r="G492" s="148" t="s">
        <v>60</v>
      </c>
    </row>
    <row r="493" spans="1:7" ht="23.25" x14ac:dyDescent="0.35">
      <c r="A493" s="374">
        <v>93</v>
      </c>
      <c r="B493" s="313" t="s">
        <v>1528</v>
      </c>
      <c r="C493" s="377" t="s">
        <v>155</v>
      </c>
      <c r="D493" s="377">
        <v>2022</v>
      </c>
      <c r="E493" s="377">
        <v>2022</v>
      </c>
      <c r="F493" s="378">
        <v>150000</v>
      </c>
      <c r="G493" s="148" t="s">
        <v>60</v>
      </c>
    </row>
    <row r="494" spans="1:7" ht="23.25" x14ac:dyDescent="0.35">
      <c r="A494" s="374">
        <v>94</v>
      </c>
      <c r="B494" s="313" t="s">
        <v>1118</v>
      </c>
      <c r="C494" s="377" t="s">
        <v>162</v>
      </c>
      <c r="D494" s="377">
        <v>2022</v>
      </c>
      <c r="E494" s="377">
        <v>2022</v>
      </c>
      <c r="F494" s="378">
        <v>195698</v>
      </c>
      <c r="G494" s="148" t="s">
        <v>60</v>
      </c>
    </row>
    <row r="495" spans="1:7" ht="23.25" x14ac:dyDescent="0.35">
      <c r="A495" s="374">
        <v>95</v>
      </c>
      <c r="B495" s="313" t="s">
        <v>1118</v>
      </c>
      <c r="C495" s="377" t="s">
        <v>198</v>
      </c>
      <c r="D495" s="377">
        <v>2022</v>
      </c>
      <c r="E495" s="377">
        <v>2022</v>
      </c>
      <c r="F495" s="378">
        <v>403812</v>
      </c>
      <c r="G495" s="148" t="s">
        <v>60</v>
      </c>
    </row>
    <row r="496" spans="1:7" ht="28.5" x14ac:dyDescent="0.25">
      <c r="A496" s="430" t="s">
        <v>8</v>
      </c>
      <c r="B496" s="430"/>
      <c r="C496" s="430"/>
      <c r="D496" s="430"/>
      <c r="E496" s="430"/>
      <c r="F496" s="269">
        <f>SUM(F401:F495)</f>
        <v>26352328.649999999</v>
      </c>
      <c r="G496" s="148"/>
    </row>
    <row r="497" spans="1:7" x14ac:dyDescent="0.25">
      <c r="A497" s="429" t="s">
        <v>1</v>
      </c>
      <c r="B497" s="429"/>
      <c r="C497" s="429"/>
      <c r="D497" s="429"/>
      <c r="E497" s="429"/>
      <c r="F497" s="429"/>
      <c r="G497" s="429"/>
    </row>
    <row r="498" spans="1:7" x14ac:dyDescent="0.25">
      <c r="A498" s="31" t="s">
        <v>1308</v>
      </c>
      <c r="B498" s="21"/>
      <c r="C498" s="130"/>
      <c r="D498" s="30"/>
      <c r="E498" s="30"/>
      <c r="F498" s="292"/>
      <c r="G498" s="404"/>
    </row>
    <row r="499" spans="1:7" x14ac:dyDescent="0.25">
      <c r="A499" s="430" t="s">
        <v>2</v>
      </c>
      <c r="B499" s="430"/>
      <c r="C499" s="430"/>
      <c r="D499" s="430"/>
      <c r="E499" s="430"/>
      <c r="F499" s="270">
        <f>SUM(F498:F498)</f>
        <v>0</v>
      </c>
      <c r="G499" s="148"/>
    </row>
    <row r="500" spans="1:7" ht="28.5" x14ac:dyDescent="0.25">
      <c r="A500" s="431" t="s">
        <v>10</v>
      </c>
      <c r="B500" s="431"/>
      <c r="C500" s="431"/>
      <c r="D500" s="431"/>
      <c r="E500" s="431"/>
      <c r="F500" s="272">
        <f>F499+F496</f>
        <v>26352328.649999999</v>
      </c>
      <c r="G500" s="134"/>
    </row>
    <row r="501" spans="1:7" ht="21" x14ac:dyDescent="0.25">
      <c r="A501" s="432"/>
      <c r="B501" s="432"/>
      <c r="C501" s="432"/>
      <c r="D501" s="432"/>
      <c r="E501" s="432"/>
      <c r="F501" s="432"/>
      <c r="G501" s="432"/>
    </row>
    <row r="502" spans="1:7" ht="36.950000000000003" customHeight="1" x14ac:dyDescent="0.25">
      <c r="A502" s="428" t="s">
        <v>141</v>
      </c>
      <c r="B502" s="428"/>
      <c r="C502" s="428"/>
      <c r="D502" s="428"/>
      <c r="E502" s="428"/>
      <c r="F502" s="428"/>
      <c r="G502" s="428"/>
    </row>
    <row r="503" spans="1:7" x14ac:dyDescent="0.25">
      <c r="A503" s="429" t="s">
        <v>0</v>
      </c>
      <c r="B503" s="429"/>
      <c r="C503" s="429"/>
      <c r="D503" s="429"/>
      <c r="E503" s="429"/>
      <c r="F503" s="429"/>
      <c r="G503" s="429"/>
    </row>
    <row r="504" spans="1:7" ht="25.5" x14ac:dyDescent="0.25">
      <c r="A504" s="164">
        <v>1</v>
      </c>
      <c r="B504" s="162" t="s">
        <v>1124</v>
      </c>
      <c r="C504" s="165" t="s">
        <v>130</v>
      </c>
      <c r="D504" s="158">
        <v>37257</v>
      </c>
      <c r="E504" s="158">
        <v>43100</v>
      </c>
      <c r="F504" s="231">
        <v>1518000</v>
      </c>
      <c r="G504" s="148" t="s">
        <v>60</v>
      </c>
    </row>
    <row r="505" spans="1:7" ht="25.5" x14ac:dyDescent="0.25">
      <c r="A505" s="164">
        <v>2</v>
      </c>
      <c r="B505" s="190" t="s">
        <v>131</v>
      </c>
      <c r="C505" s="165" t="s">
        <v>130</v>
      </c>
      <c r="D505" s="158">
        <v>37257</v>
      </c>
      <c r="E505" s="158">
        <v>43100</v>
      </c>
      <c r="F505" s="231">
        <v>9315347</v>
      </c>
      <c r="G505" s="148" t="s">
        <v>60</v>
      </c>
    </row>
    <row r="506" spans="1:7" ht="25.5" x14ac:dyDescent="0.25">
      <c r="A506" s="164">
        <v>3</v>
      </c>
      <c r="B506" s="167" t="s">
        <v>132</v>
      </c>
      <c r="C506" s="165" t="s">
        <v>130</v>
      </c>
      <c r="D506" s="158">
        <v>37257</v>
      </c>
      <c r="E506" s="158">
        <v>43100</v>
      </c>
      <c r="F506" s="231">
        <v>10509000</v>
      </c>
      <c r="G506" s="148" t="s">
        <v>60</v>
      </c>
    </row>
    <row r="507" spans="1:7" ht="25.5" x14ac:dyDescent="0.25">
      <c r="A507" s="164">
        <v>4</v>
      </c>
      <c r="B507" s="167" t="s">
        <v>133</v>
      </c>
      <c r="C507" s="165" t="s">
        <v>130</v>
      </c>
      <c r="D507" s="158">
        <v>37257</v>
      </c>
      <c r="E507" s="158">
        <v>43100</v>
      </c>
      <c r="F507" s="231">
        <v>2630000</v>
      </c>
      <c r="G507" s="148" t="s">
        <v>60</v>
      </c>
    </row>
    <row r="508" spans="1:7" ht="25.5" x14ac:dyDescent="0.25">
      <c r="A508" s="164">
        <v>5</v>
      </c>
      <c r="B508" s="167" t="s">
        <v>134</v>
      </c>
      <c r="C508" s="165" t="s">
        <v>130</v>
      </c>
      <c r="D508" s="158">
        <v>37257</v>
      </c>
      <c r="E508" s="158">
        <v>43100</v>
      </c>
      <c r="F508" s="231">
        <v>9380000</v>
      </c>
      <c r="G508" s="148" t="s">
        <v>60</v>
      </c>
    </row>
    <row r="509" spans="1:7" ht="25.5" x14ac:dyDescent="0.25">
      <c r="A509" s="164">
        <v>6</v>
      </c>
      <c r="B509" s="167" t="s">
        <v>135</v>
      </c>
      <c r="C509" s="165" t="s">
        <v>130</v>
      </c>
      <c r="D509" s="158">
        <v>37257</v>
      </c>
      <c r="E509" s="158">
        <v>43100</v>
      </c>
      <c r="F509" s="231">
        <v>5710653</v>
      </c>
      <c r="G509" s="148" t="s">
        <v>60</v>
      </c>
    </row>
    <row r="510" spans="1:7" ht="25.5" x14ac:dyDescent="0.25">
      <c r="A510" s="164">
        <v>7</v>
      </c>
      <c r="B510" s="167" t="s">
        <v>136</v>
      </c>
      <c r="C510" s="165" t="s">
        <v>130</v>
      </c>
      <c r="D510" s="158">
        <v>37257</v>
      </c>
      <c r="E510" s="158">
        <v>43100</v>
      </c>
      <c r="F510" s="231">
        <v>465000</v>
      </c>
      <c r="G510" s="148" t="s">
        <v>60</v>
      </c>
    </row>
    <row r="511" spans="1:7" ht="25.5" x14ac:dyDescent="0.25">
      <c r="A511" s="164">
        <v>8</v>
      </c>
      <c r="B511" s="167" t="s">
        <v>137</v>
      </c>
      <c r="C511" s="165" t="s">
        <v>130</v>
      </c>
      <c r="D511" s="158">
        <v>37257</v>
      </c>
      <c r="E511" s="158">
        <v>43100</v>
      </c>
      <c r="F511" s="231">
        <v>5370000</v>
      </c>
      <c r="G511" s="148" t="s">
        <v>60</v>
      </c>
    </row>
    <row r="512" spans="1:7" ht="25.5" x14ac:dyDescent="0.25">
      <c r="A512" s="164">
        <v>9</v>
      </c>
      <c r="B512" s="167" t="s">
        <v>139</v>
      </c>
      <c r="C512" s="165" t="s">
        <v>130</v>
      </c>
      <c r="D512" s="158">
        <v>37257</v>
      </c>
      <c r="E512" s="158">
        <v>43100</v>
      </c>
      <c r="F512" s="231">
        <v>926000</v>
      </c>
      <c r="G512" s="148" t="s">
        <v>60</v>
      </c>
    </row>
    <row r="513" spans="1:7" ht="25.5" x14ac:dyDescent="0.25">
      <c r="A513" s="164">
        <v>10</v>
      </c>
      <c r="B513" s="167" t="s">
        <v>140</v>
      </c>
      <c r="C513" s="165" t="s">
        <v>130</v>
      </c>
      <c r="D513" s="158">
        <v>37257</v>
      </c>
      <c r="E513" s="158">
        <v>43100</v>
      </c>
      <c r="F513" s="231">
        <v>300000</v>
      </c>
      <c r="G513" s="148" t="s">
        <v>60</v>
      </c>
    </row>
    <row r="514" spans="1:7" ht="25.5" x14ac:dyDescent="0.25">
      <c r="A514" s="164">
        <v>11</v>
      </c>
      <c r="B514" s="264" t="s">
        <v>1124</v>
      </c>
      <c r="C514" s="165" t="s">
        <v>130</v>
      </c>
      <c r="D514" s="158">
        <v>43101</v>
      </c>
      <c r="E514" s="158">
        <v>43465</v>
      </c>
      <c r="F514" s="231">
        <v>591000</v>
      </c>
      <c r="G514" s="148" t="s">
        <v>60</v>
      </c>
    </row>
    <row r="515" spans="1:7" ht="25.5" x14ac:dyDescent="0.25">
      <c r="A515" s="164">
        <v>12</v>
      </c>
      <c r="B515" s="264" t="s">
        <v>131</v>
      </c>
      <c r="C515" s="165" t="s">
        <v>130</v>
      </c>
      <c r="D515" s="158">
        <v>43101</v>
      </c>
      <c r="E515" s="158">
        <v>43465</v>
      </c>
      <c r="F515" s="231">
        <v>2750000</v>
      </c>
      <c r="G515" s="148" t="s">
        <v>60</v>
      </c>
    </row>
    <row r="516" spans="1:7" ht="25.5" x14ac:dyDescent="0.25">
      <c r="A516" s="164">
        <v>13</v>
      </c>
      <c r="B516" s="264" t="s">
        <v>138</v>
      </c>
      <c r="C516" s="165" t="s">
        <v>130</v>
      </c>
      <c r="D516" s="158">
        <v>43101</v>
      </c>
      <c r="E516" s="158">
        <v>43465</v>
      </c>
      <c r="F516" s="231">
        <v>1243000</v>
      </c>
      <c r="G516" s="148" t="s">
        <v>60</v>
      </c>
    </row>
    <row r="517" spans="1:7" ht="25.5" x14ac:dyDescent="0.25">
      <c r="A517" s="164">
        <v>14</v>
      </c>
      <c r="B517" s="264" t="s">
        <v>139</v>
      </c>
      <c r="C517" s="165" t="s">
        <v>130</v>
      </c>
      <c r="D517" s="158">
        <v>43101</v>
      </c>
      <c r="E517" s="158">
        <v>43465</v>
      </c>
      <c r="F517" s="231">
        <v>1811000</v>
      </c>
      <c r="G517" s="148" t="s">
        <v>60</v>
      </c>
    </row>
    <row r="518" spans="1:7" ht="25.5" x14ac:dyDescent="0.25">
      <c r="A518" s="164">
        <v>15</v>
      </c>
      <c r="B518" s="264" t="s">
        <v>140</v>
      </c>
      <c r="C518" s="165" t="s">
        <v>130</v>
      </c>
      <c r="D518" s="158">
        <v>43101</v>
      </c>
      <c r="E518" s="158">
        <v>43465</v>
      </c>
      <c r="F518" s="231">
        <v>300000</v>
      </c>
      <c r="G518" s="148" t="s">
        <v>60</v>
      </c>
    </row>
    <row r="519" spans="1:7" ht="25.5" x14ac:dyDescent="0.25">
      <c r="A519" s="164">
        <v>16</v>
      </c>
      <c r="B519" s="264" t="s">
        <v>137</v>
      </c>
      <c r="C519" s="165" t="s">
        <v>130</v>
      </c>
      <c r="D519" s="158">
        <v>43101</v>
      </c>
      <c r="E519" s="158">
        <v>43465</v>
      </c>
      <c r="F519" s="231">
        <v>2370000</v>
      </c>
      <c r="G519" s="148" t="s">
        <v>60</v>
      </c>
    </row>
    <row r="520" spans="1:7" ht="25.5" x14ac:dyDescent="0.25">
      <c r="A520" s="164">
        <v>17</v>
      </c>
      <c r="B520" s="264" t="s">
        <v>135</v>
      </c>
      <c r="C520" s="165" t="s">
        <v>130</v>
      </c>
      <c r="D520" s="158">
        <v>43101</v>
      </c>
      <c r="E520" s="158">
        <v>43465</v>
      </c>
      <c r="F520" s="231">
        <v>2147000</v>
      </c>
      <c r="G520" s="148" t="s">
        <v>60</v>
      </c>
    </row>
    <row r="521" spans="1:7" ht="25.5" x14ac:dyDescent="0.25">
      <c r="A521" s="164">
        <v>18</v>
      </c>
      <c r="B521" s="264" t="s">
        <v>134</v>
      </c>
      <c r="C521" s="165" t="s">
        <v>130</v>
      </c>
      <c r="D521" s="158">
        <v>43101</v>
      </c>
      <c r="E521" s="158">
        <v>43465</v>
      </c>
      <c r="F521" s="231">
        <v>1799000</v>
      </c>
      <c r="G521" s="148" t="s">
        <v>60</v>
      </c>
    </row>
    <row r="522" spans="1:7" ht="25.5" x14ac:dyDescent="0.25">
      <c r="A522" s="164">
        <v>19</v>
      </c>
      <c r="B522" s="264" t="s">
        <v>938</v>
      </c>
      <c r="C522" s="165" t="s">
        <v>130</v>
      </c>
      <c r="D522" s="158">
        <v>43101</v>
      </c>
      <c r="E522" s="158">
        <v>43465</v>
      </c>
      <c r="F522" s="231">
        <v>3000000</v>
      </c>
      <c r="G522" s="148" t="s">
        <v>60</v>
      </c>
    </row>
    <row r="523" spans="1:7" ht="25.5" x14ac:dyDescent="0.25">
      <c r="A523" s="164">
        <v>20</v>
      </c>
      <c r="B523" s="162" t="s">
        <v>1124</v>
      </c>
      <c r="C523" s="165" t="s">
        <v>130</v>
      </c>
      <c r="D523" s="314">
        <v>2019</v>
      </c>
      <c r="E523" s="314">
        <v>2019</v>
      </c>
      <c r="F523" s="85">
        <v>23000</v>
      </c>
      <c r="G523" s="148" t="s">
        <v>60</v>
      </c>
    </row>
    <row r="524" spans="1:7" ht="25.5" x14ac:dyDescent="0.25">
      <c r="A524" s="164">
        <v>21</v>
      </c>
      <c r="B524" s="336" t="s">
        <v>131</v>
      </c>
      <c r="C524" s="165" t="s">
        <v>130</v>
      </c>
      <c r="D524" s="314">
        <v>2019</v>
      </c>
      <c r="E524" s="314">
        <v>2019</v>
      </c>
      <c r="F524" s="85">
        <v>1770000</v>
      </c>
      <c r="G524" s="148" t="s">
        <v>60</v>
      </c>
    </row>
    <row r="525" spans="1:7" ht="25.5" x14ac:dyDescent="0.25">
      <c r="A525" s="164">
        <v>22</v>
      </c>
      <c r="B525" s="334" t="s">
        <v>138</v>
      </c>
      <c r="C525" s="165" t="s">
        <v>130</v>
      </c>
      <c r="D525" s="314">
        <v>2019</v>
      </c>
      <c r="E525" s="314">
        <v>2019</v>
      </c>
      <c r="F525" s="85">
        <v>563000</v>
      </c>
      <c r="G525" s="148" t="s">
        <v>60</v>
      </c>
    </row>
    <row r="526" spans="1:7" ht="25.5" x14ac:dyDescent="0.25">
      <c r="A526" s="164">
        <v>23</v>
      </c>
      <c r="B526" s="334" t="s">
        <v>139</v>
      </c>
      <c r="C526" s="165" t="s">
        <v>130</v>
      </c>
      <c r="D526" s="314">
        <v>2019</v>
      </c>
      <c r="E526" s="314">
        <v>2019</v>
      </c>
      <c r="F526" s="85">
        <v>403000</v>
      </c>
      <c r="G526" s="148" t="s">
        <v>60</v>
      </c>
    </row>
    <row r="527" spans="1:7" ht="25.5" x14ac:dyDescent="0.25">
      <c r="A527" s="164">
        <v>24</v>
      </c>
      <c r="B527" s="334" t="s">
        <v>140</v>
      </c>
      <c r="C527" s="165" t="s">
        <v>130</v>
      </c>
      <c r="D527" s="314">
        <v>2019</v>
      </c>
      <c r="E527" s="314">
        <v>2019</v>
      </c>
      <c r="F527" s="85">
        <v>110000</v>
      </c>
      <c r="G527" s="148" t="s">
        <v>60</v>
      </c>
    </row>
    <row r="528" spans="1:7" ht="25.5" x14ac:dyDescent="0.25">
      <c r="A528" s="164">
        <v>25</v>
      </c>
      <c r="B528" s="334" t="s">
        <v>137</v>
      </c>
      <c r="C528" s="165" t="s">
        <v>66</v>
      </c>
      <c r="D528" s="314">
        <v>2019</v>
      </c>
      <c r="E528" s="314">
        <v>2019</v>
      </c>
      <c r="F528" s="85">
        <v>1350000</v>
      </c>
      <c r="G528" s="148" t="s">
        <v>60</v>
      </c>
    </row>
    <row r="529" spans="1:7" ht="25.5" x14ac:dyDescent="0.25">
      <c r="A529" s="164">
        <v>26</v>
      </c>
      <c r="B529" s="334" t="s">
        <v>135</v>
      </c>
      <c r="C529" s="165" t="s">
        <v>130</v>
      </c>
      <c r="D529" s="314">
        <v>2019</v>
      </c>
      <c r="E529" s="314">
        <v>2019</v>
      </c>
      <c r="F529" s="85">
        <v>682000</v>
      </c>
      <c r="G529" s="148" t="s">
        <v>60</v>
      </c>
    </row>
    <row r="530" spans="1:7" ht="25.5" x14ac:dyDescent="0.25">
      <c r="A530" s="164">
        <v>27</v>
      </c>
      <c r="B530" s="334" t="s">
        <v>134</v>
      </c>
      <c r="C530" s="165" t="s">
        <v>130</v>
      </c>
      <c r="D530" s="314">
        <v>2019</v>
      </c>
      <c r="E530" s="314">
        <v>2019</v>
      </c>
      <c r="F530" s="85">
        <v>3057000</v>
      </c>
      <c r="G530" s="148" t="s">
        <v>60</v>
      </c>
    </row>
    <row r="531" spans="1:7" ht="25.5" x14ac:dyDescent="0.25">
      <c r="A531" s="164">
        <v>28</v>
      </c>
      <c r="B531" s="334" t="s">
        <v>938</v>
      </c>
      <c r="C531" s="165" t="s">
        <v>130</v>
      </c>
      <c r="D531" s="314">
        <v>2019</v>
      </c>
      <c r="E531" s="314">
        <v>2019</v>
      </c>
      <c r="F531" s="85">
        <v>1400000</v>
      </c>
      <c r="G531" s="148" t="s">
        <v>60</v>
      </c>
    </row>
    <row r="532" spans="1:7" ht="25.5" x14ac:dyDescent="0.25">
      <c r="A532" s="164">
        <v>29</v>
      </c>
      <c r="B532" s="162" t="s">
        <v>1124</v>
      </c>
      <c r="C532" s="165" t="s">
        <v>130</v>
      </c>
      <c r="D532" s="314">
        <v>2020</v>
      </c>
      <c r="E532" s="314">
        <v>2020</v>
      </c>
      <c r="F532" s="85">
        <v>72000</v>
      </c>
      <c r="G532" s="148" t="s">
        <v>60</v>
      </c>
    </row>
    <row r="533" spans="1:7" ht="25.5" x14ac:dyDescent="0.25">
      <c r="A533" s="164">
        <v>30</v>
      </c>
      <c r="B533" s="336" t="s">
        <v>131</v>
      </c>
      <c r="C533" s="165" t="s">
        <v>130</v>
      </c>
      <c r="D533" s="314">
        <v>2020</v>
      </c>
      <c r="E533" s="314">
        <v>2020</v>
      </c>
      <c r="F533" s="85">
        <v>1396000</v>
      </c>
      <c r="G533" s="148" t="s">
        <v>60</v>
      </c>
    </row>
    <row r="534" spans="1:7" ht="25.5" x14ac:dyDescent="0.25">
      <c r="A534" s="164">
        <v>31</v>
      </c>
      <c r="B534" s="334" t="s">
        <v>138</v>
      </c>
      <c r="C534" s="165" t="s">
        <v>130</v>
      </c>
      <c r="D534" s="314">
        <v>2020</v>
      </c>
      <c r="E534" s="314">
        <v>2020</v>
      </c>
      <c r="F534" s="85">
        <v>869000</v>
      </c>
      <c r="G534" s="148" t="s">
        <v>60</v>
      </c>
    </row>
    <row r="535" spans="1:7" ht="25.5" x14ac:dyDescent="0.25">
      <c r="A535" s="164">
        <v>32</v>
      </c>
      <c r="B535" s="334" t="s">
        <v>139</v>
      </c>
      <c r="C535" s="165" t="s">
        <v>130</v>
      </c>
      <c r="D535" s="314">
        <v>2020</v>
      </c>
      <c r="E535" s="314">
        <v>2020</v>
      </c>
      <c r="F535" s="85">
        <v>1290000</v>
      </c>
      <c r="G535" s="148" t="s">
        <v>60</v>
      </c>
    </row>
    <row r="536" spans="1:7" ht="25.5" x14ac:dyDescent="0.25">
      <c r="A536" s="164">
        <v>33</v>
      </c>
      <c r="B536" s="334" t="s">
        <v>140</v>
      </c>
      <c r="C536" s="165" t="s">
        <v>130</v>
      </c>
      <c r="D536" s="314">
        <v>2020</v>
      </c>
      <c r="E536" s="314">
        <v>2020</v>
      </c>
      <c r="F536" s="85">
        <v>180000</v>
      </c>
      <c r="G536" s="148" t="s">
        <v>60</v>
      </c>
    </row>
    <row r="537" spans="1:7" ht="25.5" x14ac:dyDescent="0.25">
      <c r="A537" s="164">
        <v>34</v>
      </c>
      <c r="B537" s="334" t="s">
        <v>135</v>
      </c>
      <c r="C537" s="165" t="s">
        <v>130</v>
      </c>
      <c r="D537" s="314">
        <v>2020</v>
      </c>
      <c r="E537" s="314">
        <v>2020</v>
      </c>
      <c r="F537" s="85">
        <v>2142000</v>
      </c>
      <c r="G537" s="148" t="s">
        <v>60</v>
      </c>
    </row>
    <row r="538" spans="1:7" ht="25.5" x14ac:dyDescent="0.25">
      <c r="A538" s="164" t="s">
        <v>1342</v>
      </c>
      <c r="B538" s="334" t="s">
        <v>134</v>
      </c>
      <c r="C538" s="165" t="s">
        <v>130</v>
      </c>
      <c r="D538" s="314">
        <v>2020</v>
      </c>
      <c r="E538" s="314">
        <v>2020</v>
      </c>
      <c r="F538" s="85">
        <v>1710000</v>
      </c>
      <c r="G538" s="148" t="s">
        <v>60</v>
      </c>
    </row>
    <row r="539" spans="1:7" ht="25.5" x14ac:dyDescent="0.35">
      <c r="A539" s="164" t="s">
        <v>1343</v>
      </c>
      <c r="B539" s="376" t="s">
        <v>1295</v>
      </c>
      <c r="C539" s="384" t="s">
        <v>1073</v>
      </c>
      <c r="D539" s="385">
        <v>2021</v>
      </c>
      <c r="E539" s="385">
        <v>2021</v>
      </c>
      <c r="F539" s="378">
        <v>5051000</v>
      </c>
      <c r="G539" s="148" t="s">
        <v>60</v>
      </c>
    </row>
    <row r="540" spans="1:7" ht="25.5" x14ac:dyDescent="0.35">
      <c r="A540" s="164" t="s">
        <v>1344</v>
      </c>
      <c r="B540" s="376" t="s">
        <v>1296</v>
      </c>
      <c r="C540" s="384" t="s">
        <v>1073</v>
      </c>
      <c r="D540" s="385">
        <v>2021</v>
      </c>
      <c r="E540" s="385">
        <v>2021</v>
      </c>
      <c r="F540" s="378">
        <v>1700000</v>
      </c>
      <c r="G540" s="148" t="s">
        <v>60</v>
      </c>
    </row>
    <row r="541" spans="1:7" ht="25.5" x14ac:dyDescent="0.35">
      <c r="A541" s="164" t="s">
        <v>1345</v>
      </c>
      <c r="B541" s="376" t="s">
        <v>1297</v>
      </c>
      <c r="C541" s="384" t="s">
        <v>1073</v>
      </c>
      <c r="D541" s="385">
        <v>2021</v>
      </c>
      <c r="E541" s="385">
        <v>2021</v>
      </c>
      <c r="F541" s="378">
        <v>2096000</v>
      </c>
      <c r="G541" s="148" t="s">
        <v>60</v>
      </c>
    </row>
    <row r="542" spans="1:7" ht="25.5" x14ac:dyDescent="0.35">
      <c r="A542" s="164" t="s">
        <v>1346</v>
      </c>
      <c r="B542" s="376" t="s">
        <v>1298</v>
      </c>
      <c r="C542" s="384" t="s">
        <v>1073</v>
      </c>
      <c r="D542" s="385">
        <v>2021</v>
      </c>
      <c r="E542" s="385">
        <v>2021</v>
      </c>
      <c r="F542" s="378">
        <v>1521000</v>
      </c>
      <c r="G542" s="148" t="s">
        <v>60</v>
      </c>
    </row>
    <row r="543" spans="1:7" ht="25.5" x14ac:dyDescent="0.35">
      <c r="A543" s="164" t="s">
        <v>1347</v>
      </c>
      <c r="B543" s="376" t="s">
        <v>1529</v>
      </c>
      <c r="C543" s="384" t="s">
        <v>176</v>
      </c>
      <c r="D543" s="385">
        <v>2022</v>
      </c>
      <c r="E543" s="385">
        <v>2022</v>
      </c>
      <c r="F543" s="378">
        <v>3300000</v>
      </c>
      <c r="G543" s="148" t="s">
        <v>60</v>
      </c>
    </row>
    <row r="544" spans="1:7" ht="25.5" x14ac:dyDescent="0.35">
      <c r="A544" s="164" t="s">
        <v>1348</v>
      </c>
      <c r="B544" s="376" t="s">
        <v>1530</v>
      </c>
      <c r="C544" s="384" t="s">
        <v>159</v>
      </c>
      <c r="D544" s="385">
        <v>2022</v>
      </c>
      <c r="E544" s="385">
        <v>2022</v>
      </c>
      <c r="F544" s="378">
        <v>3831000</v>
      </c>
      <c r="G544" s="148" t="s">
        <v>60</v>
      </c>
    </row>
    <row r="545" spans="1:7" ht="25.5" x14ac:dyDescent="0.35">
      <c r="A545" s="164" t="s">
        <v>1349</v>
      </c>
      <c r="B545" s="376" t="s">
        <v>1531</v>
      </c>
      <c r="C545" s="384" t="s">
        <v>162</v>
      </c>
      <c r="D545" s="385">
        <v>2022</v>
      </c>
      <c r="E545" s="385">
        <v>2022</v>
      </c>
      <c r="F545" s="378">
        <v>4866000</v>
      </c>
      <c r="G545" s="148" t="s">
        <v>60</v>
      </c>
    </row>
    <row r="546" spans="1:7" ht="25.5" x14ac:dyDescent="0.35">
      <c r="A546" s="164" t="s">
        <v>1350</v>
      </c>
      <c r="B546" s="376" t="s">
        <v>1532</v>
      </c>
      <c r="C546" s="384" t="s">
        <v>198</v>
      </c>
      <c r="D546" s="385">
        <v>2022</v>
      </c>
      <c r="E546" s="385">
        <v>2022</v>
      </c>
      <c r="F546" s="378">
        <v>14880000</v>
      </c>
      <c r="G546" s="148" t="s">
        <v>60</v>
      </c>
    </row>
    <row r="547" spans="1:7" x14ac:dyDescent="0.25">
      <c r="A547" s="430" t="s">
        <v>8</v>
      </c>
      <c r="B547" s="430"/>
      <c r="C547" s="430"/>
      <c r="D547" s="430"/>
      <c r="E547" s="430"/>
      <c r="F547" s="270">
        <f>SUM(F504:F546)</f>
        <v>116397000</v>
      </c>
      <c r="G547" s="148"/>
    </row>
    <row r="548" spans="1:7" x14ac:dyDescent="0.25">
      <c r="A548" s="429" t="s">
        <v>1</v>
      </c>
      <c r="B548" s="429"/>
      <c r="C548" s="429"/>
      <c r="D548" s="429"/>
      <c r="E548" s="429"/>
      <c r="F548" s="429"/>
      <c r="G548" s="429"/>
    </row>
    <row r="549" spans="1:7" ht="23.25" x14ac:dyDescent="0.35">
      <c r="A549" s="374">
        <v>1</v>
      </c>
      <c r="B549" s="376"/>
      <c r="C549" s="384"/>
      <c r="D549" s="385"/>
      <c r="E549" s="385"/>
      <c r="F549" s="378"/>
      <c r="G549" s="383"/>
    </row>
    <row r="550" spans="1:7" x14ac:dyDescent="0.25">
      <c r="A550" s="430" t="s">
        <v>2</v>
      </c>
      <c r="B550" s="430"/>
      <c r="C550" s="430"/>
      <c r="D550" s="430"/>
      <c r="E550" s="430"/>
      <c r="F550" s="270">
        <f>SUM(F549:F549)</f>
        <v>0</v>
      </c>
      <c r="G550" s="148"/>
    </row>
    <row r="551" spans="1:7" ht="28.5" x14ac:dyDescent="0.25">
      <c r="A551" s="431" t="s">
        <v>10</v>
      </c>
      <c r="B551" s="431"/>
      <c r="C551" s="431"/>
      <c r="D551" s="431"/>
      <c r="E551" s="431"/>
      <c r="F551" s="272">
        <f>F550+F547</f>
        <v>116397000</v>
      </c>
      <c r="G551" s="134"/>
    </row>
    <row r="552" spans="1:7" ht="21" x14ac:dyDescent="0.25">
      <c r="A552" s="432"/>
      <c r="B552" s="432"/>
      <c r="C552" s="432"/>
      <c r="D552" s="432"/>
      <c r="E552" s="432"/>
      <c r="F552" s="432"/>
      <c r="G552" s="432"/>
    </row>
    <row r="553" spans="1:7" ht="36.950000000000003" customHeight="1" x14ac:dyDescent="0.25">
      <c r="A553" s="428" t="s">
        <v>1288</v>
      </c>
      <c r="B553" s="428"/>
      <c r="C553" s="428"/>
      <c r="D553" s="428"/>
      <c r="E553" s="428"/>
      <c r="F553" s="428"/>
      <c r="G553" s="428"/>
    </row>
    <row r="554" spans="1:7" x14ac:dyDescent="0.25">
      <c r="A554" s="429" t="s">
        <v>0</v>
      </c>
      <c r="B554" s="429"/>
      <c r="C554" s="429"/>
      <c r="D554" s="429"/>
      <c r="E554" s="429"/>
      <c r="F554" s="429"/>
      <c r="G554" s="429"/>
    </row>
    <row r="555" spans="1:7" x14ac:dyDescent="0.25">
      <c r="A555" s="97">
        <v>1</v>
      </c>
      <c r="B555" s="106" t="s">
        <v>142</v>
      </c>
      <c r="C555" s="98" t="s">
        <v>143</v>
      </c>
      <c r="D555" s="99">
        <v>2012</v>
      </c>
      <c r="E555" s="99">
        <v>2014</v>
      </c>
      <c r="F555" s="281">
        <v>2421129.5</v>
      </c>
      <c r="G555" s="10" t="s">
        <v>144</v>
      </c>
    </row>
    <row r="556" spans="1:7" x14ac:dyDescent="0.25">
      <c r="A556" s="97">
        <v>2</v>
      </c>
      <c r="B556" s="106" t="s">
        <v>145</v>
      </c>
      <c r="C556" s="98" t="s">
        <v>146</v>
      </c>
      <c r="D556" s="99">
        <v>2013</v>
      </c>
      <c r="E556" s="99">
        <v>2014</v>
      </c>
      <c r="F556" s="281">
        <v>175560</v>
      </c>
      <c r="G556" s="10" t="s">
        <v>144</v>
      </c>
    </row>
    <row r="557" spans="1:7" x14ac:dyDescent="0.25">
      <c r="A557" s="97">
        <v>3</v>
      </c>
      <c r="B557" s="106" t="s">
        <v>147</v>
      </c>
      <c r="C557" s="98" t="s">
        <v>146</v>
      </c>
      <c r="D557" s="99">
        <v>2012</v>
      </c>
      <c r="E557" s="99">
        <v>2012</v>
      </c>
      <c r="F557" s="281">
        <v>229305.2</v>
      </c>
      <c r="G557" s="10" t="s">
        <v>144</v>
      </c>
    </row>
    <row r="558" spans="1:7" x14ac:dyDescent="0.25">
      <c r="A558" s="97">
        <v>4</v>
      </c>
      <c r="B558" s="106" t="s">
        <v>148</v>
      </c>
      <c r="C558" s="98" t="s">
        <v>149</v>
      </c>
      <c r="D558" s="99">
        <v>2012</v>
      </c>
      <c r="E558" s="99">
        <v>2013</v>
      </c>
      <c r="F558" s="281">
        <v>5950000</v>
      </c>
      <c r="G558" s="10" t="s">
        <v>144</v>
      </c>
    </row>
    <row r="559" spans="1:7" x14ac:dyDescent="0.25">
      <c r="A559" s="97">
        <v>5</v>
      </c>
      <c r="B559" s="106" t="s">
        <v>150</v>
      </c>
      <c r="C559" s="98" t="s">
        <v>149</v>
      </c>
      <c r="D559" s="99">
        <v>2011</v>
      </c>
      <c r="E559" s="99">
        <v>2012</v>
      </c>
      <c r="F559" s="281">
        <v>5876000</v>
      </c>
      <c r="G559" s="10" t="s">
        <v>144</v>
      </c>
    </row>
    <row r="560" spans="1:7" x14ac:dyDescent="0.25">
      <c r="A560" s="97">
        <v>6</v>
      </c>
      <c r="B560" s="106" t="s">
        <v>151</v>
      </c>
      <c r="C560" s="98" t="s">
        <v>149</v>
      </c>
      <c r="D560" s="99">
        <v>2008</v>
      </c>
      <c r="E560" s="99">
        <v>2009</v>
      </c>
      <c r="F560" s="281">
        <v>1893000</v>
      </c>
      <c r="G560" s="10" t="s">
        <v>144</v>
      </c>
    </row>
    <row r="561" spans="1:7" x14ac:dyDescent="0.25">
      <c r="A561" s="97">
        <v>7</v>
      </c>
      <c r="B561" s="106" t="s">
        <v>152</v>
      </c>
      <c r="C561" s="98" t="s">
        <v>153</v>
      </c>
      <c r="D561" s="99">
        <v>2012</v>
      </c>
      <c r="E561" s="99">
        <v>2014</v>
      </c>
      <c r="F561" s="281">
        <v>2561613.5</v>
      </c>
      <c r="G561" s="10" t="s">
        <v>144</v>
      </c>
    </row>
    <row r="562" spans="1:7" x14ac:dyDescent="0.25">
      <c r="A562" s="97">
        <v>8</v>
      </c>
      <c r="B562" s="106" t="s">
        <v>154</v>
      </c>
      <c r="C562" s="98" t="s">
        <v>155</v>
      </c>
      <c r="D562" s="99">
        <v>2013</v>
      </c>
      <c r="E562" s="99">
        <v>2015</v>
      </c>
      <c r="F562" s="281">
        <f>3688414+387283.47</f>
        <v>4075697.4699999997</v>
      </c>
      <c r="G562" s="10" t="s">
        <v>144</v>
      </c>
    </row>
    <row r="563" spans="1:7" x14ac:dyDescent="0.25">
      <c r="A563" s="97">
        <v>9</v>
      </c>
      <c r="B563" s="106" t="s">
        <v>156</v>
      </c>
      <c r="C563" s="98" t="s">
        <v>155</v>
      </c>
      <c r="D563" s="99">
        <v>2013</v>
      </c>
      <c r="E563" s="99">
        <v>2015</v>
      </c>
      <c r="F563" s="281">
        <v>6455000</v>
      </c>
      <c r="G563" s="10" t="s">
        <v>144</v>
      </c>
    </row>
    <row r="564" spans="1:7" x14ac:dyDescent="0.25">
      <c r="A564" s="97">
        <v>10</v>
      </c>
      <c r="B564" s="106" t="s">
        <v>157</v>
      </c>
      <c r="C564" s="98" t="s">
        <v>155</v>
      </c>
      <c r="D564" s="99">
        <v>2008</v>
      </c>
      <c r="E564" s="99">
        <v>2008</v>
      </c>
      <c r="F564" s="281">
        <v>635000.11</v>
      </c>
      <c r="G564" s="10" t="s">
        <v>144</v>
      </c>
    </row>
    <row r="565" spans="1:7" x14ac:dyDescent="0.25">
      <c r="A565" s="97">
        <v>11</v>
      </c>
      <c r="B565" s="106" t="s">
        <v>158</v>
      </c>
      <c r="C565" s="98" t="s">
        <v>159</v>
      </c>
      <c r="D565" s="99">
        <v>2016</v>
      </c>
      <c r="E565" s="99">
        <v>2017</v>
      </c>
      <c r="F565" s="281">
        <v>625380</v>
      </c>
      <c r="G565" s="10" t="s">
        <v>144</v>
      </c>
    </row>
    <row r="566" spans="1:7" x14ac:dyDescent="0.25">
      <c r="A566" s="97">
        <v>12</v>
      </c>
      <c r="B566" s="106" t="s">
        <v>160</v>
      </c>
      <c r="C566" s="98" t="s">
        <v>159</v>
      </c>
      <c r="D566" s="99">
        <v>2012</v>
      </c>
      <c r="E566" s="99">
        <v>2014</v>
      </c>
      <c r="F566" s="281">
        <f>2962796+90960</f>
        <v>3053756</v>
      </c>
      <c r="G566" s="10" t="s">
        <v>144</v>
      </c>
    </row>
    <row r="567" spans="1:7" x14ac:dyDescent="0.25">
      <c r="A567" s="97">
        <v>13</v>
      </c>
      <c r="B567" s="106" t="s">
        <v>161</v>
      </c>
      <c r="C567" s="98" t="s">
        <v>162</v>
      </c>
      <c r="D567" s="99">
        <v>2015</v>
      </c>
      <c r="E567" s="99">
        <v>2016</v>
      </c>
      <c r="F567" s="281">
        <v>2470000</v>
      </c>
      <c r="G567" s="10" t="s">
        <v>144</v>
      </c>
    </row>
    <row r="568" spans="1:7" x14ac:dyDescent="0.25">
      <c r="A568" s="97">
        <v>14</v>
      </c>
      <c r="B568" s="106" t="s">
        <v>163</v>
      </c>
      <c r="C568" s="98" t="s">
        <v>162</v>
      </c>
      <c r="D568" s="99">
        <v>2010</v>
      </c>
      <c r="E568" s="99">
        <v>2011</v>
      </c>
      <c r="F568" s="281">
        <v>148017</v>
      </c>
      <c r="G568" s="10" t="s">
        <v>144</v>
      </c>
    </row>
    <row r="569" spans="1:7" x14ac:dyDescent="0.25">
      <c r="A569" s="97">
        <v>15</v>
      </c>
      <c r="B569" s="106" t="s">
        <v>164</v>
      </c>
      <c r="C569" s="98" t="s">
        <v>165</v>
      </c>
      <c r="D569" s="99">
        <v>2011</v>
      </c>
      <c r="E569" s="99">
        <v>2012</v>
      </c>
      <c r="F569" s="281">
        <v>227040</v>
      </c>
      <c r="G569" s="10" t="s">
        <v>144</v>
      </c>
    </row>
    <row r="570" spans="1:7" x14ac:dyDescent="0.25">
      <c r="A570" s="97">
        <v>16</v>
      </c>
      <c r="B570" s="106" t="s">
        <v>166</v>
      </c>
      <c r="C570" s="101" t="s">
        <v>167</v>
      </c>
      <c r="D570" s="100">
        <v>2012</v>
      </c>
      <c r="E570" s="100">
        <v>2014</v>
      </c>
      <c r="F570" s="281">
        <v>1306314</v>
      </c>
      <c r="G570" s="10" t="s">
        <v>144</v>
      </c>
    </row>
    <row r="571" spans="1:7" x14ac:dyDescent="0.25">
      <c r="A571" s="97">
        <v>17</v>
      </c>
      <c r="B571" s="106" t="s">
        <v>168</v>
      </c>
      <c r="C571" s="101" t="s">
        <v>169</v>
      </c>
      <c r="D571" s="100">
        <v>2014</v>
      </c>
      <c r="E571" s="100">
        <v>2014</v>
      </c>
      <c r="F571" s="281">
        <f>1325695+52735.15</f>
        <v>1378430.15</v>
      </c>
      <c r="G571" s="10" t="s">
        <v>144</v>
      </c>
    </row>
    <row r="572" spans="1:7" x14ac:dyDescent="0.25">
      <c r="A572" s="97">
        <v>18</v>
      </c>
      <c r="B572" s="107" t="s">
        <v>170</v>
      </c>
      <c r="C572" s="101" t="s">
        <v>171</v>
      </c>
      <c r="D572" s="100">
        <v>2012</v>
      </c>
      <c r="E572" s="100">
        <v>2012</v>
      </c>
      <c r="F572" s="281">
        <v>96900</v>
      </c>
      <c r="G572" s="10" t="s">
        <v>144</v>
      </c>
    </row>
    <row r="573" spans="1:7" x14ac:dyDescent="0.25">
      <c r="A573" s="97">
        <v>19</v>
      </c>
      <c r="B573" s="106" t="s">
        <v>172</v>
      </c>
      <c r="C573" s="101" t="s">
        <v>171</v>
      </c>
      <c r="D573" s="100">
        <v>2009</v>
      </c>
      <c r="E573" s="100">
        <v>2010</v>
      </c>
      <c r="F573" s="281">
        <v>849520.73</v>
      </c>
      <c r="G573" s="10" t="s">
        <v>144</v>
      </c>
    </row>
    <row r="574" spans="1:7" x14ac:dyDescent="0.25">
      <c r="A574" s="97">
        <v>20</v>
      </c>
      <c r="B574" s="106" t="s">
        <v>173</v>
      </c>
      <c r="C574" s="101" t="s">
        <v>174</v>
      </c>
      <c r="D574" s="100">
        <v>2015</v>
      </c>
      <c r="E574" s="100">
        <v>2016</v>
      </c>
      <c r="F574" s="281">
        <v>2644089</v>
      </c>
      <c r="G574" s="10" t="s">
        <v>144</v>
      </c>
    </row>
    <row r="575" spans="1:7" x14ac:dyDescent="0.25">
      <c r="A575" s="97">
        <v>21</v>
      </c>
      <c r="B575" s="106" t="s">
        <v>175</v>
      </c>
      <c r="C575" s="101" t="s">
        <v>176</v>
      </c>
      <c r="D575" s="100">
        <v>2011</v>
      </c>
      <c r="E575" s="100">
        <v>2013</v>
      </c>
      <c r="F575" s="281">
        <v>2975000</v>
      </c>
      <c r="G575" s="10" t="s">
        <v>144</v>
      </c>
    </row>
    <row r="576" spans="1:7" x14ac:dyDescent="0.25">
      <c r="A576" s="97">
        <v>22</v>
      </c>
      <c r="B576" s="106" t="s">
        <v>177</v>
      </c>
      <c r="C576" s="101" t="s">
        <v>176</v>
      </c>
      <c r="D576" s="100">
        <v>2013</v>
      </c>
      <c r="E576" s="100">
        <v>2015</v>
      </c>
      <c r="F576" s="281">
        <v>4389250</v>
      </c>
      <c r="G576" s="10" t="s">
        <v>144</v>
      </c>
    </row>
    <row r="577" spans="1:7" x14ac:dyDescent="0.25">
      <c r="A577" s="97">
        <v>23</v>
      </c>
      <c r="B577" s="106" t="s">
        <v>178</v>
      </c>
      <c r="C577" s="101" t="s">
        <v>176</v>
      </c>
      <c r="D577" s="100">
        <v>2013</v>
      </c>
      <c r="E577" s="100">
        <v>2015</v>
      </c>
      <c r="F577" s="281">
        <f>1974000+250672.92</f>
        <v>2224672.92</v>
      </c>
      <c r="G577" s="10" t="s">
        <v>144</v>
      </c>
    </row>
    <row r="578" spans="1:7" x14ac:dyDescent="0.25">
      <c r="A578" s="97">
        <v>24</v>
      </c>
      <c r="B578" s="106" t="s">
        <v>179</v>
      </c>
      <c r="C578" s="101" t="s">
        <v>155</v>
      </c>
      <c r="D578" s="100">
        <v>2013</v>
      </c>
      <c r="E578" s="100">
        <v>2016</v>
      </c>
      <c r="F578" s="281">
        <v>4820000</v>
      </c>
      <c r="G578" s="10" t="s">
        <v>144</v>
      </c>
    </row>
    <row r="579" spans="1:7" x14ac:dyDescent="0.25">
      <c r="A579" s="97">
        <v>25</v>
      </c>
      <c r="B579" s="108" t="s">
        <v>182</v>
      </c>
      <c r="C579" s="102" t="s">
        <v>149</v>
      </c>
      <c r="D579" s="100">
        <v>2015</v>
      </c>
      <c r="E579" s="100">
        <v>2017</v>
      </c>
      <c r="F579" s="281">
        <v>2914800</v>
      </c>
      <c r="G579" s="10" t="s">
        <v>144</v>
      </c>
    </row>
    <row r="580" spans="1:7" x14ac:dyDescent="0.25">
      <c r="A580" s="97">
        <v>26</v>
      </c>
      <c r="B580" s="106" t="s">
        <v>186</v>
      </c>
      <c r="C580" s="105" t="s">
        <v>162</v>
      </c>
      <c r="D580" s="104">
        <v>2016</v>
      </c>
      <c r="E580" s="104">
        <v>2017</v>
      </c>
      <c r="F580" s="282">
        <v>987573</v>
      </c>
      <c r="G580" s="10" t="s">
        <v>144</v>
      </c>
    </row>
    <row r="581" spans="1:7" x14ac:dyDescent="0.25">
      <c r="A581" s="97">
        <v>27</v>
      </c>
      <c r="B581" s="108" t="s">
        <v>187</v>
      </c>
      <c r="C581" s="101" t="s">
        <v>176</v>
      </c>
      <c r="D581" s="100">
        <v>2015</v>
      </c>
      <c r="E581" s="100">
        <v>2017</v>
      </c>
      <c r="F581" s="281">
        <v>2728000</v>
      </c>
      <c r="G581" s="10" t="s">
        <v>144</v>
      </c>
    </row>
    <row r="582" spans="1:7" x14ac:dyDescent="0.25">
      <c r="A582" s="97">
        <v>28</v>
      </c>
      <c r="B582" s="108" t="s">
        <v>189</v>
      </c>
      <c r="C582" s="101" t="s">
        <v>149</v>
      </c>
      <c r="D582" s="100">
        <v>2016</v>
      </c>
      <c r="E582" s="100">
        <v>2017</v>
      </c>
      <c r="F582" s="281">
        <v>716660</v>
      </c>
      <c r="G582" s="10" t="s">
        <v>144</v>
      </c>
    </row>
    <row r="583" spans="1:7" x14ac:dyDescent="0.25">
      <c r="A583" s="97">
        <v>29</v>
      </c>
      <c r="B583" s="106" t="s">
        <v>180</v>
      </c>
      <c r="C583" s="101" t="s">
        <v>181</v>
      </c>
      <c r="D583" s="100"/>
      <c r="E583" s="100"/>
      <c r="F583" s="282">
        <v>10744242.619999999</v>
      </c>
      <c r="G583" s="10" t="s">
        <v>144</v>
      </c>
    </row>
    <row r="584" spans="1:7" x14ac:dyDescent="0.35">
      <c r="A584" s="97">
        <v>30</v>
      </c>
      <c r="B584" s="185" t="s">
        <v>1030</v>
      </c>
      <c r="C584" s="186" t="s">
        <v>466</v>
      </c>
      <c r="D584" s="187">
        <v>2002</v>
      </c>
      <c r="E584" s="187">
        <v>2017</v>
      </c>
      <c r="F584" s="283">
        <v>128562870</v>
      </c>
      <c r="G584" s="10" t="s">
        <v>144</v>
      </c>
    </row>
    <row r="585" spans="1:7" x14ac:dyDescent="0.25">
      <c r="A585" s="97">
        <v>31</v>
      </c>
      <c r="B585" s="106" t="s">
        <v>190</v>
      </c>
      <c r="C585" s="101" t="s">
        <v>155</v>
      </c>
      <c r="D585" s="100">
        <v>2015</v>
      </c>
      <c r="E585" s="100">
        <v>2017</v>
      </c>
      <c r="F585" s="281">
        <v>3257000</v>
      </c>
      <c r="G585" s="14" t="s">
        <v>144</v>
      </c>
    </row>
    <row r="586" spans="1:7" x14ac:dyDescent="0.25">
      <c r="A586" s="97">
        <v>32</v>
      </c>
      <c r="B586" s="108" t="s">
        <v>184</v>
      </c>
      <c r="C586" s="102" t="s">
        <v>185</v>
      </c>
      <c r="D586" s="103">
        <v>2014</v>
      </c>
      <c r="E586" s="103">
        <v>2019</v>
      </c>
      <c r="F586" s="281">
        <v>17952835</v>
      </c>
      <c r="G586" s="14" t="s">
        <v>144</v>
      </c>
    </row>
    <row r="587" spans="1:7" x14ac:dyDescent="0.25">
      <c r="A587" s="97">
        <v>33</v>
      </c>
      <c r="B587" s="109" t="s">
        <v>656</v>
      </c>
      <c r="C587" s="110" t="s">
        <v>657</v>
      </c>
      <c r="D587" s="110">
        <v>2017</v>
      </c>
      <c r="E587" s="110">
        <v>2019</v>
      </c>
      <c r="F587" s="285">
        <v>627128</v>
      </c>
      <c r="G587" s="14" t="s">
        <v>144</v>
      </c>
    </row>
    <row r="588" spans="1:7" x14ac:dyDescent="0.25">
      <c r="A588" s="97">
        <v>34</v>
      </c>
      <c r="B588" s="111" t="s">
        <v>658</v>
      </c>
      <c r="C588" s="112" t="s">
        <v>159</v>
      </c>
      <c r="D588" s="112">
        <v>2017</v>
      </c>
      <c r="E588" s="112">
        <v>2019</v>
      </c>
      <c r="F588" s="285">
        <v>2092000</v>
      </c>
      <c r="G588" s="14" t="s">
        <v>144</v>
      </c>
    </row>
    <row r="589" spans="1:7" x14ac:dyDescent="0.25">
      <c r="A589" s="97">
        <v>35</v>
      </c>
      <c r="B589" s="106" t="s">
        <v>188</v>
      </c>
      <c r="C589" s="101" t="s">
        <v>149</v>
      </c>
      <c r="D589" s="100">
        <v>2017</v>
      </c>
      <c r="E589" s="100">
        <v>2021</v>
      </c>
      <c r="F589" s="281">
        <v>9339000</v>
      </c>
      <c r="G589" s="14" t="s">
        <v>144</v>
      </c>
    </row>
    <row r="590" spans="1:7" x14ac:dyDescent="0.25">
      <c r="A590" s="97">
        <v>36</v>
      </c>
      <c r="B590" s="106" t="s">
        <v>1125</v>
      </c>
      <c r="C590" s="101" t="s">
        <v>198</v>
      </c>
      <c r="D590" s="100">
        <v>2018</v>
      </c>
      <c r="E590" s="100">
        <v>2021</v>
      </c>
      <c r="F590" s="281">
        <v>4930638</v>
      </c>
      <c r="G590" s="14" t="s">
        <v>144</v>
      </c>
    </row>
    <row r="591" spans="1:7" x14ac:dyDescent="0.25">
      <c r="A591" s="430" t="s">
        <v>8</v>
      </c>
      <c r="B591" s="430"/>
      <c r="C591" s="430"/>
      <c r="D591" s="430"/>
      <c r="E591" s="430"/>
      <c r="F591" s="284">
        <f>SUM(F555:F590)</f>
        <v>242333422.19999999</v>
      </c>
      <c r="G591" s="10"/>
    </row>
    <row r="592" spans="1:7" x14ac:dyDescent="0.25">
      <c r="A592" s="429" t="s">
        <v>1</v>
      </c>
      <c r="B592" s="429"/>
      <c r="C592" s="429"/>
      <c r="D592" s="429"/>
      <c r="E592" s="429"/>
      <c r="F592" s="429"/>
      <c r="G592" s="429"/>
    </row>
    <row r="593" spans="1:7" x14ac:dyDescent="0.25">
      <c r="A593" s="8">
        <v>1</v>
      </c>
      <c r="B593" s="21" t="s">
        <v>1426</v>
      </c>
      <c r="C593" s="130" t="s">
        <v>149</v>
      </c>
      <c r="D593" s="30">
        <v>2020</v>
      </c>
      <c r="E593" s="30">
        <v>2023</v>
      </c>
      <c r="F593" s="292">
        <v>5138465</v>
      </c>
      <c r="G593" s="148" t="s">
        <v>76</v>
      </c>
    </row>
    <row r="594" spans="1:7" x14ac:dyDescent="0.25">
      <c r="A594" s="8">
        <v>2</v>
      </c>
      <c r="B594" s="21" t="s">
        <v>1519</v>
      </c>
      <c r="C594" s="130" t="s">
        <v>149</v>
      </c>
      <c r="D594" s="30">
        <v>2022</v>
      </c>
      <c r="E594" s="30">
        <v>2023</v>
      </c>
      <c r="F594" s="292">
        <v>2772960</v>
      </c>
      <c r="G594" s="148" t="s">
        <v>76</v>
      </c>
    </row>
    <row r="595" spans="1:7" x14ac:dyDescent="0.25">
      <c r="A595" s="8">
        <v>3</v>
      </c>
      <c r="B595" s="21" t="s">
        <v>1520</v>
      </c>
      <c r="C595" s="130" t="s">
        <v>198</v>
      </c>
      <c r="D595" s="30">
        <v>2022</v>
      </c>
      <c r="E595" s="30">
        <v>2023</v>
      </c>
      <c r="F595" s="292">
        <v>24952000</v>
      </c>
      <c r="G595" s="148" t="s">
        <v>76</v>
      </c>
    </row>
    <row r="596" spans="1:7" x14ac:dyDescent="0.25">
      <c r="A596" s="430" t="s">
        <v>2</v>
      </c>
      <c r="B596" s="430"/>
      <c r="C596" s="430"/>
      <c r="D596" s="430"/>
      <c r="E596" s="430"/>
      <c r="F596" s="284">
        <f>SUM(F593:F595)</f>
        <v>32863425</v>
      </c>
      <c r="G596" s="10"/>
    </row>
    <row r="597" spans="1:7" ht="28.5" x14ac:dyDescent="0.25">
      <c r="A597" s="431" t="s">
        <v>10</v>
      </c>
      <c r="B597" s="431"/>
      <c r="C597" s="431"/>
      <c r="D597" s="431"/>
      <c r="E597" s="431"/>
      <c r="F597" s="286">
        <f>F596+F591</f>
        <v>275196847.19999999</v>
      </c>
      <c r="G597" s="200"/>
    </row>
    <row r="598" spans="1:7" ht="21" x14ac:dyDescent="0.25">
      <c r="A598" s="432"/>
      <c r="B598" s="432"/>
      <c r="C598" s="432"/>
      <c r="D598" s="432"/>
      <c r="E598" s="432"/>
      <c r="F598" s="432"/>
      <c r="G598" s="432"/>
    </row>
    <row r="599" spans="1:7" ht="36.950000000000003" customHeight="1" x14ac:dyDescent="0.25">
      <c r="A599" s="428" t="s">
        <v>345</v>
      </c>
      <c r="B599" s="428"/>
      <c r="C599" s="428"/>
      <c r="D599" s="428"/>
      <c r="E599" s="428"/>
      <c r="F599" s="428"/>
      <c r="G599" s="428"/>
    </row>
    <row r="600" spans="1:7" x14ac:dyDescent="0.25">
      <c r="A600" s="429" t="s">
        <v>0</v>
      </c>
      <c r="B600" s="429"/>
      <c r="C600" s="429"/>
      <c r="D600" s="429"/>
      <c r="E600" s="429"/>
      <c r="F600" s="429"/>
      <c r="G600" s="429"/>
    </row>
    <row r="601" spans="1:7" x14ac:dyDescent="0.25">
      <c r="A601" s="8">
        <v>1</v>
      </c>
      <c r="B601" s="24" t="s">
        <v>331</v>
      </c>
      <c r="C601" s="148" t="s">
        <v>193</v>
      </c>
      <c r="D601" s="149">
        <v>2005</v>
      </c>
      <c r="E601" s="149">
        <v>2006</v>
      </c>
      <c r="F601" s="231">
        <v>164000</v>
      </c>
      <c r="G601" s="145" t="s">
        <v>60</v>
      </c>
    </row>
    <row r="602" spans="1:7" x14ac:dyDescent="0.25">
      <c r="A602" s="8">
        <v>2</v>
      </c>
      <c r="B602" s="19" t="s">
        <v>332</v>
      </c>
      <c r="C602" s="148" t="s">
        <v>193</v>
      </c>
      <c r="D602" s="149">
        <v>2006</v>
      </c>
      <c r="E602" s="149">
        <v>2006</v>
      </c>
      <c r="F602" s="231">
        <v>11750</v>
      </c>
      <c r="G602" s="145" t="s">
        <v>60</v>
      </c>
    </row>
    <row r="603" spans="1:7" x14ac:dyDescent="0.25">
      <c r="A603" s="8">
        <v>3</v>
      </c>
      <c r="B603" s="20" t="s">
        <v>333</v>
      </c>
      <c r="C603" s="148" t="s">
        <v>193</v>
      </c>
      <c r="D603" s="150">
        <v>2005</v>
      </c>
      <c r="E603" s="150">
        <v>2006</v>
      </c>
      <c r="F603" s="231">
        <v>369493.11</v>
      </c>
      <c r="G603" s="145" t="s">
        <v>60</v>
      </c>
    </row>
    <row r="604" spans="1:7" x14ac:dyDescent="0.25">
      <c r="A604" s="8">
        <v>4</v>
      </c>
      <c r="B604" s="20" t="s">
        <v>334</v>
      </c>
      <c r="C604" s="148" t="s">
        <v>193</v>
      </c>
      <c r="D604" s="150">
        <v>2006</v>
      </c>
      <c r="E604" s="150">
        <v>2006</v>
      </c>
      <c r="F604" s="231">
        <v>33000</v>
      </c>
      <c r="G604" s="145" t="s">
        <v>60</v>
      </c>
    </row>
    <row r="605" spans="1:7" x14ac:dyDescent="0.25">
      <c r="A605" s="8">
        <v>5</v>
      </c>
      <c r="B605" s="20" t="s">
        <v>335</v>
      </c>
      <c r="C605" s="148" t="s">
        <v>193</v>
      </c>
      <c r="D605" s="150">
        <v>2006</v>
      </c>
      <c r="E605" s="150">
        <v>2007</v>
      </c>
      <c r="F605" s="231">
        <v>127000</v>
      </c>
      <c r="G605" s="145" t="s">
        <v>60</v>
      </c>
    </row>
    <row r="606" spans="1:7" x14ac:dyDescent="0.25">
      <c r="A606" s="8">
        <v>6</v>
      </c>
      <c r="B606" s="20" t="s">
        <v>336</v>
      </c>
      <c r="C606" s="148" t="s">
        <v>193</v>
      </c>
      <c r="D606" s="150">
        <v>2008</v>
      </c>
      <c r="E606" s="150">
        <v>2008</v>
      </c>
      <c r="F606" s="231">
        <v>237000</v>
      </c>
      <c r="G606" s="145" t="s">
        <v>60</v>
      </c>
    </row>
    <row r="607" spans="1:7" x14ac:dyDescent="0.25">
      <c r="A607" s="8">
        <v>7</v>
      </c>
      <c r="B607" s="19" t="s">
        <v>337</v>
      </c>
      <c r="C607" s="148" t="s">
        <v>193</v>
      </c>
      <c r="D607" s="150">
        <v>2010</v>
      </c>
      <c r="E607" s="150">
        <v>2010</v>
      </c>
      <c r="F607" s="231">
        <v>140929.64000000001</v>
      </c>
      <c r="G607" s="145" t="s">
        <v>60</v>
      </c>
    </row>
    <row r="608" spans="1:7" x14ac:dyDescent="0.25">
      <c r="A608" s="8">
        <v>8</v>
      </c>
      <c r="B608" s="20" t="s">
        <v>338</v>
      </c>
      <c r="C608" s="148" t="s">
        <v>339</v>
      </c>
      <c r="D608" s="150">
        <v>2011</v>
      </c>
      <c r="E608" s="150">
        <v>2011</v>
      </c>
      <c r="F608" s="231">
        <v>20000</v>
      </c>
      <c r="G608" s="145" t="s">
        <v>60</v>
      </c>
    </row>
    <row r="609" spans="1:7" x14ac:dyDescent="0.25">
      <c r="A609" s="8">
        <v>9</v>
      </c>
      <c r="B609" s="20" t="s">
        <v>340</v>
      </c>
      <c r="C609" s="148" t="s">
        <v>193</v>
      </c>
      <c r="D609" s="150">
        <v>2013</v>
      </c>
      <c r="E609" s="150">
        <v>2013</v>
      </c>
      <c r="F609" s="231">
        <v>34700</v>
      </c>
      <c r="G609" s="145" t="s">
        <v>60</v>
      </c>
    </row>
    <row r="610" spans="1:7" x14ac:dyDescent="0.25">
      <c r="A610" s="8">
        <v>10</v>
      </c>
      <c r="B610" s="20" t="s">
        <v>341</v>
      </c>
      <c r="C610" s="148" t="s">
        <v>193</v>
      </c>
      <c r="D610" s="150">
        <v>2014</v>
      </c>
      <c r="E610" s="150">
        <v>2014</v>
      </c>
      <c r="F610" s="231">
        <v>179839.02</v>
      </c>
      <c r="G610" s="145" t="s">
        <v>60</v>
      </c>
    </row>
    <row r="611" spans="1:7" x14ac:dyDescent="0.25">
      <c r="A611" s="8">
        <v>11</v>
      </c>
      <c r="B611" s="20" t="s">
        <v>342</v>
      </c>
      <c r="C611" s="148" t="s">
        <v>193</v>
      </c>
      <c r="D611" s="150">
        <v>2014</v>
      </c>
      <c r="E611" s="150">
        <v>2014</v>
      </c>
      <c r="F611" s="231">
        <v>247839</v>
      </c>
      <c r="G611" s="145" t="s">
        <v>60</v>
      </c>
    </row>
    <row r="612" spans="1:7" x14ac:dyDescent="0.25">
      <c r="A612" s="8">
        <v>12</v>
      </c>
      <c r="B612" s="22" t="s">
        <v>343</v>
      </c>
      <c r="C612" s="165" t="s">
        <v>344</v>
      </c>
      <c r="D612" s="113">
        <v>2017</v>
      </c>
      <c r="E612" s="113">
        <v>2017</v>
      </c>
      <c r="F612" s="85">
        <v>43000</v>
      </c>
      <c r="G612" s="14" t="s">
        <v>60</v>
      </c>
    </row>
    <row r="613" spans="1:7" x14ac:dyDescent="0.35">
      <c r="A613" s="8">
        <v>13</v>
      </c>
      <c r="B613" s="122" t="s">
        <v>1126</v>
      </c>
      <c r="C613" s="122" t="s">
        <v>149</v>
      </c>
      <c r="D613" s="143">
        <v>2018</v>
      </c>
      <c r="E613" s="143">
        <v>2019</v>
      </c>
      <c r="F613" s="315">
        <v>239255</v>
      </c>
      <c r="G613" s="143" t="s">
        <v>60</v>
      </c>
    </row>
    <row r="614" spans="1:7" x14ac:dyDescent="0.25">
      <c r="A614" s="430" t="s">
        <v>8</v>
      </c>
      <c r="B614" s="430"/>
      <c r="C614" s="430"/>
      <c r="D614" s="430"/>
      <c r="E614" s="430"/>
      <c r="F614" s="270">
        <f>SUM(F601:F613)</f>
        <v>1847805.77</v>
      </c>
      <c r="G614" s="145"/>
    </row>
    <row r="615" spans="1:7" x14ac:dyDescent="0.25">
      <c r="A615" s="429" t="s">
        <v>1</v>
      </c>
      <c r="B615" s="429"/>
      <c r="C615" s="429"/>
      <c r="D615" s="429"/>
      <c r="E615" s="429"/>
      <c r="F615" s="429"/>
      <c r="G615" s="429"/>
    </row>
    <row r="616" spans="1:7" x14ac:dyDescent="0.25">
      <c r="A616" s="8"/>
      <c r="B616" s="194"/>
      <c r="C616" s="194"/>
      <c r="D616" s="194"/>
      <c r="E616" s="194"/>
      <c r="F616" s="194"/>
      <c r="G616" s="194"/>
    </row>
    <row r="617" spans="1:7" x14ac:dyDescent="0.25">
      <c r="A617" s="430" t="s">
        <v>2</v>
      </c>
      <c r="B617" s="430"/>
      <c r="C617" s="430"/>
      <c r="D617" s="430"/>
      <c r="E617" s="430"/>
      <c r="F617" s="270">
        <f>F616</f>
        <v>0</v>
      </c>
      <c r="G617" s="145"/>
    </row>
    <row r="618" spans="1:7" ht="28.5" x14ac:dyDescent="0.25">
      <c r="A618" s="431" t="s">
        <v>10</v>
      </c>
      <c r="B618" s="431"/>
      <c r="C618" s="431"/>
      <c r="D618" s="431"/>
      <c r="E618" s="431"/>
      <c r="F618" s="272">
        <f>F614+F617</f>
        <v>1847805.77</v>
      </c>
      <c r="G618" s="13"/>
    </row>
    <row r="619" spans="1:7" ht="21" x14ac:dyDescent="0.25">
      <c r="A619" s="432"/>
      <c r="B619" s="432"/>
      <c r="C619" s="432"/>
      <c r="D619" s="432"/>
      <c r="E619" s="432"/>
      <c r="F619" s="432"/>
      <c r="G619" s="432"/>
    </row>
    <row r="620" spans="1:7" ht="36.950000000000003" customHeight="1" x14ac:dyDescent="0.25">
      <c r="A620" s="428" t="s">
        <v>191</v>
      </c>
      <c r="B620" s="428"/>
      <c r="C620" s="428"/>
      <c r="D620" s="428"/>
      <c r="E620" s="428"/>
      <c r="F620" s="428"/>
      <c r="G620" s="428"/>
    </row>
    <row r="621" spans="1:7" x14ac:dyDescent="0.25">
      <c r="A621" s="429" t="s">
        <v>0</v>
      </c>
      <c r="B621" s="429"/>
      <c r="C621" s="429"/>
      <c r="D621" s="429"/>
      <c r="E621" s="429"/>
      <c r="F621" s="429"/>
      <c r="G621" s="429"/>
    </row>
    <row r="622" spans="1:7" x14ac:dyDescent="0.25">
      <c r="A622" s="201">
        <v>1</v>
      </c>
      <c r="B622" s="25" t="s">
        <v>192</v>
      </c>
      <c r="C622" s="148" t="s">
        <v>193</v>
      </c>
      <c r="D622" s="17">
        <v>38544</v>
      </c>
      <c r="E622" s="17">
        <v>39034</v>
      </c>
      <c r="F622" s="18">
        <v>404808</v>
      </c>
      <c r="G622" s="193" t="s">
        <v>144</v>
      </c>
    </row>
    <row r="623" spans="1:7" x14ac:dyDescent="0.25">
      <c r="A623" s="201">
        <v>2</v>
      </c>
      <c r="B623" s="25" t="s">
        <v>194</v>
      </c>
      <c r="C623" s="148" t="s">
        <v>193</v>
      </c>
      <c r="D623" s="17">
        <v>38884</v>
      </c>
      <c r="E623" s="17">
        <v>39544</v>
      </c>
      <c r="F623" s="18">
        <v>1910877</v>
      </c>
      <c r="G623" s="193" t="s">
        <v>144</v>
      </c>
    </row>
    <row r="624" spans="1:7" x14ac:dyDescent="0.25">
      <c r="A624" s="201">
        <v>3</v>
      </c>
      <c r="B624" s="25" t="s">
        <v>195</v>
      </c>
      <c r="C624" s="148" t="s">
        <v>193</v>
      </c>
      <c r="D624" s="17">
        <v>38933</v>
      </c>
      <c r="E624" s="17">
        <v>39602</v>
      </c>
      <c r="F624" s="18">
        <v>1576758</v>
      </c>
      <c r="G624" s="193" t="s">
        <v>144</v>
      </c>
    </row>
    <row r="625" spans="1:7" x14ac:dyDescent="0.25">
      <c r="A625" s="201">
        <v>4</v>
      </c>
      <c r="B625" s="25" t="s">
        <v>196</v>
      </c>
      <c r="C625" s="148" t="s">
        <v>162</v>
      </c>
      <c r="D625" s="17">
        <v>38883</v>
      </c>
      <c r="E625" s="17">
        <v>39617</v>
      </c>
      <c r="F625" s="18">
        <v>1199787</v>
      </c>
      <c r="G625" s="193" t="s">
        <v>144</v>
      </c>
    </row>
    <row r="626" spans="1:7" x14ac:dyDescent="0.25">
      <c r="A626" s="201">
        <v>5</v>
      </c>
      <c r="B626" s="25" t="s">
        <v>197</v>
      </c>
      <c r="C626" s="148" t="s">
        <v>198</v>
      </c>
      <c r="D626" s="17">
        <v>38898</v>
      </c>
      <c r="E626" s="17">
        <v>39609</v>
      </c>
      <c r="F626" s="18">
        <v>1391220</v>
      </c>
      <c r="G626" s="193" t="s">
        <v>144</v>
      </c>
    </row>
    <row r="627" spans="1:7" x14ac:dyDescent="0.25">
      <c r="A627" s="201">
        <v>6</v>
      </c>
      <c r="B627" s="25" t="s">
        <v>199</v>
      </c>
      <c r="C627" s="148" t="s">
        <v>198</v>
      </c>
      <c r="D627" s="17">
        <v>38894</v>
      </c>
      <c r="E627" s="17">
        <v>39734</v>
      </c>
      <c r="F627" s="18">
        <v>1116046</v>
      </c>
      <c r="G627" s="193" t="s">
        <v>144</v>
      </c>
    </row>
    <row r="628" spans="1:7" x14ac:dyDescent="0.25">
      <c r="A628" s="201">
        <v>7</v>
      </c>
      <c r="B628" s="25" t="s">
        <v>200</v>
      </c>
      <c r="C628" s="148" t="s">
        <v>198</v>
      </c>
      <c r="D628" s="17">
        <v>38889</v>
      </c>
      <c r="E628" s="17">
        <v>39899</v>
      </c>
      <c r="F628" s="18">
        <v>1261248</v>
      </c>
      <c r="G628" s="193" t="s">
        <v>144</v>
      </c>
    </row>
    <row r="629" spans="1:7" x14ac:dyDescent="0.25">
      <c r="A629" s="201">
        <v>8</v>
      </c>
      <c r="B629" s="25" t="s">
        <v>201</v>
      </c>
      <c r="C629" s="148" t="s">
        <v>162</v>
      </c>
      <c r="D629" s="17">
        <v>39401</v>
      </c>
      <c r="E629" s="17">
        <v>40523</v>
      </c>
      <c r="F629" s="18">
        <v>770043</v>
      </c>
      <c r="G629" s="193" t="s">
        <v>144</v>
      </c>
    </row>
    <row r="630" spans="1:7" x14ac:dyDescent="0.25">
      <c r="A630" s="201">
        <v>9</v>
      </c>
      <c r="B630" s="25" t="s">
        <v>202</v>
      </c>
      <c r="C630" s="148" t="s">
        <v>193</v>
      </c>
      <c r="D630" s="17">
        <v>39490</v>
      </c>
      <c r="E630" s="17">
        <v>40028</v>
      </c>
      <c r="F630" s="18">
        <v>233395</v>
      </c>
      <c r="G630" s="193" t="s">
        <v>144</v>
      </c>
    </row>
    <row r="631" spans="1:7" x14ac:dyDescent="0.25">
      <c r="A631" s="201">
        <v>10</v>
      </c>
      <c r="B631" s="25" t="s">
        <v>203</v>
      </c>
      <c r="C631" s="148" t="s">
        <v>204</v>
      </c>
      <c r="D631" s="17">
        <v>40479</v>
      </c>
      <c r="E631" s="17">
        <v>41008</v>
      </c>
      <c r="F631" s="18">
        <v>720000</v>
      </c>
      <c r="G631" s="193" t="s">
        <v>144</v>
      </c>
    </row>
    <row r="632" spans="1:7" ht="63" x14ac:dyDescent="0.25">
      <c r="A632" s="201">
        <v>11</v>
      </c>
      <c r="B632" s="21" t="s">
        <v>205</v>
      </c>
      <c r="C632" s="148" t="s">
        <v>206</v>
      </c>
      <c r="D632" s="17">
        <v>41191</v>
      </c>
      <c r="E632" s="17">
        <v>41670</v>
      </c>
      <c r="F632" s="18">
        <v>1230718</v>
      </c>
      <c r="G632" s="148" t="s">
        <v>144</v>
      </c>
    </row>
    <row r="633" spans="1:7" ht="63" x14ac:dyDescent="0.25">
      <c r="A633" s="201">
        <v>12</v>
      </c>
      <c r="B633" s="21" t="s">
        <v>207</v>
      </c>
      <c r="C633" s="148" t="s">
        <v>208</v>
      </c>
      <c r="D633" s="17">
        <v>41782</v>
      </c>
      <c r="E633" s="17">
        <v>42261</v>
      </c>
      <c r="F633" s="18">
        <v>1218618</v>
      </c>
      <c r="G633" s="148" t="s">
        <v>144</v>
      </c>
    </row>
    <row r="634" spans="1:7" x14ac:dyDescent="0.25">
      <c r="A634" s="201">
        <v>13</v>
      </c>
      <c r="B634" s="21" t="s">
        <v>209</v>
      </c>
      <c r="C634" s="148" t="s">
        <v>210</v>
      </c>
      <c r="D634" s="17">
        <v>42121</v>
      </c>
      <c r="E634" s="17">
        <v>42415</v>
      </c>
      <c r="F634" s="18">
        <v>2403382</v>
      </c>
      <c r="G634" s="148" t="s">
        <v>144</v>
      </c>
    </row>
    <row r="635" spans="1:7" x14ac:dyDescent="0.25">
      <c r="A635" s="201">
        <v>14</v>
      </c>
      <c r="B635" s="21" t="s">
        <v>211</v>
      </c>
      <c r="C635" s="148" t="s">
        <v>155</v>
      </c>
      <c r="D635" s="17">
        <v>42116</v>
      </c>
      <c r="E635" s="17">
        <v>42415</v>
      </c>
      <c r="F635" s="18">
        <v>2609063</v>
      </c>
      <c r="G635" s="148" t="s">
        <v>144</v>
      </c>
    </row>
    <row r="636" spans="1:7" x14ac:dyDescent="0.25">
      <c r="A636" s="201">
        <v>15</v>
      </c>
      <c r="B636" s="26" t="s">
        <v>212</v>
      </c>
      <c r="C636" s="5" t="s">
        <v>155</v>
      </c>
      <c r="D636" s="11">
        <v>42811</v>
      </c>
      <c r="E636" s="11">
        <v>43290</v>
      </c>
      <c r="F636" s="268">
        <v>940430.8</v>
      </c>
      <c r="G636" s="148" t="s">
        <v>144</v>
      </c>
    </row>
    <row r="637" spans="1:7" x14ac:dyDescent="0.25">
      <c r="A637" s="430" t="s">
        <v>8</v>
      </c>
      <c r="B637" s="430"/>
      <c r="C637" s="430"/>
      <c r="D637" s="430"/>
      <c r="E637" s="430"/>
      <c r="F637" s="284">
        <f>SUM(F622:F636)</f>
        <v>18986393.800000001</v>
      </c>
      <c r="G637" s="10"/>
    </row>
    <row r="638" spans="1:7" ht="29.25" customHeight="1" x14ac:dyDescent="0.25">
      <c r="A638" s="429" t="s">
        <v>1</v>
      </c>
      <c r="B638" s="429"/>
      <c r="C638" s="429"/>
      <c r="D638" s="429"/>
      <c r="E638" s="429"/>
      <c r="F638" s="429"/>
      <c r="G638" s="429"/>
    </row>
    <row r="639" spans="1:7" x14ac:dyDescent="0.25">
      <c r="A639" s="201"/>
      <c r="B639" s="26"/>
      <c r="C639" s="5"/>
      <c r="D639" s="11"/>
      <c r="E639" s="11"/>
      <c r="F639" s="268"/>
      <c r="G639" s="5"/>
    </row>
    <row r="640" spans="1:7" x14ac:dyDescent="0.25">
      <c r="A640" s="430" t="s">
        <v>2</v>
      </c>
      <c r="B640" s="430"/>
      <c r="C640" s="430"/>
      <c r="D640" s="430"/>
      <c r="E640" s="430"/>
      <c r="F640" s="284">
        <f>SUM(F639)</f>
        <v>0</v>
      </c>
      <c r="G640" s="10"/>
    </row>
    <row r="641" spans="1:7" ht="28.5" x14ac:dyDescent="0.25">
      <c r="A641" s="431" t="s">
        <v>10</v>
      </c>
      <c r="B641" s="431"/>
      <c r="C641" s="431"/>
      <c r="D641" s="431"/>
      <c r="E641" s="431"/>
      <c r="F641" s="286">
        <f>F640+F637</f>
        <v>18986393.800000001</v>
      </c>
      <c r="G641" s="200"/>
    </row>
    <row r="642" spans="1:7" ht="21" x14ac:dyDescent="0.25">
      <c r="A642" s="432"/>
      <c r="B642" s="432"/>
      <c r="C642" s="432"/>
      <c r="D642" s="432"/>
      <c r="E642" s="432"/>
      <c r="F642" s="432"/>
      <c r="G642" s="432"/>
    </row>
    <row r="643" spans="1:7" ht="33.75" x14ac:dyDescent="0.25">
      <c r="A643" s="428" t="s">
        <v>1293</v>
      </c>
      <c r="B643" s="428"/>
      <c r="C643" s="428"/>
      <c r="D643" s="428"/>
      <c r="E643" s="428"/>
      <c r="F643" s="428"/>
      <c r="G643" s="428"/>
    </row>
    <row r="644" spans="1:7" x14ac:dyDescent="0.25">
      <c r="A644" s="429" t="s">
        <v>0</v>
      </c>
      <c r="B644" s="429"/>
      <c r="C644" s="429"/>
      <c r="D644" s="429"/>
      <c r="E644" s="429"/>
      <c r="F644" s="429"/>
      <c r="G644" s="429"/>
    </row>
    <row r="645" spans="1:7" x14ac:dyDescent="0.25">
      <c r="A645" s="317">
        <v>1</v>
      </c>
      <c r="B645" s="318" t="s">
        <v>1127</v>
      </c>
      <c r="C645" s="316" t="s">
        <v>1128</v>
      </c>
      <c r="D645" s="319">
        <v>2018</v>
      </c>
      <c r="E645" s="319">
        <v>2019</v>
      </c>
      <c r="F645" s="379">
        <v>3056428</v>
      </c>
      <c r="G645" s="316" t="s">
        <v>60</v>
      </c>
    </row>
    <row r="646" spans="1:7" ht="23.25" x14ac:dyDescent="0.35">
      <c r="A646" s="380">
        <v>2</v>
      </c>
      <c r="B646" s="375" t="s">
        <v>1294</v>
      </c>
      <c r="C646" s="380" t="s">
        <v>1128</v>
      </c>
      <c r="D646" s="381">
        <v>2020</v>
      </c>
      <c r="E646" s="381">
        <v>2021</v>
      </c>
      <c r="F646" s="382">
        <v>3056428</v>
      </c>
      <c r="G646" s="316" t="s">
        <v>60</v>
      </c>
    </row>
    <row r="647" spans="1:7" x14ac:dyDescent="0.25">
      <c r="A647" s="430" t="s">
        <v>8</v>
      </c>
      <c r="B647" s="430"/>
      <c r="C647" s="430"/>
      <c r="D647" s="430"/>
      <c r="E647" s="430"/>
      <c r="F647" s="284">
        <f>SUM(F645:F646)</f>
        <v>6112856</v>
      </c>
      <c r="G647" s="10"/>
    </row>
    <row r="648" spans="1:7" x14ac:dyDescent="0.25">
      <c r="A648" s="429" t="s">
        <v>1</v>
      </c>
      <c r="B648" s="429"/>
      <c r="C648" s="429"/>
      <c r="D648" s="429"/>
      <c r="E648" s="429"/>
      <c r="F648" s="429"/>
      <c r="G648" s="429"/>
    </row>
    <row r="649" spans="1:7" x14ac:dyDescent="0.25">
      <c r="F649" s="309">
        <v>0</v>
      </c>
    </row>
    <row r="650" spans="1:7" x14ac:dyDescent="0.25">
      <c r="A650" s="430" t="s">
        <v>2</v>
      </c>
      <c r="B650" s="430"/>
      <c r="C650" s="430"/>
      <c r="D650" s="430"/>
      <c r="E650" s="430"/>
      <c r="F650" s="284">
        <f>SUM(F649)</f>
        <v>0</v>
      </c>
      <c r="G650" s="10"/>
    </row>
    <row r="651" spans="1:7" ht="28.5" x14ac:dyDescent="0.25">
      <c r="A651" s="431" t="s">
        <v>10</v>
      </c>
      <c r="B651" s="431"/>
      <c r="C651" s="431"/>
      <c r="D651" s="431"/>
      <c r="E651" s="431"/>
      <c r="F651" s="286">
        <f>F650+F647</f>
        <v>6112856</v>
      </c>
      <c r="G651" s="200"/>
    </row>
    <row r="652" spans="1:7" ht="21" x14ac:dyDescent="0.25">
      <c r="A652" s="263"/>
      <c r="B652" s="263"/>
      <c r="C652" s="263"/>
      <c r="D652" s="263"/>
      <c r="E652" s="263"/>
      <c r="F652" s="263"/>
      <c r="G652" s="263"/>
    </row>
    <row r="653" spans="1:7" ht="33.75" x14ac:dyDescent="0.25">
      <c r="A653" s="428" t="s">
        <v>939</v>
      </c>
      <c r="B653" s="428"/>
      <c r="C653" s="428"/>
      <c r="D653" s="428"/>
      <c r="E653" s="428"/>
      <c r="F653" s="428"/>
      <c r="G653" s="428"/>
    </row>
    <row r="654" spans="1:7" x14ac:dyDescent="0.25">
      <c r="A654" s="429" t="s">
        <v>0</v>
      </c>
      <c r="B654" s="429"/>
      <c r="C654" s="429"/>
      <c r="D654" s="429"/>
      <c r="E654" s="429"/>
      <c r="F654" s="429"/>
      <c r="G654" s="429"/>
    </row>
    <row r="655" spans="1:7" x14ac:dyDescent="0.25">
      <c r="A655" s="8">
        <v>1</v>
      </c>
      <c r="B655" s="168" t="s">
        <v>940</v>
      </c>
      <c r="C655" s="169" t="s">
        <v>65</v>
      </c>
      <c r="D655" s="169">
        <v>2004</v>
      </c>
      <c r="E655" s="169">
        <v>2005</v>
      </c>
      <c r="F655" s="287">
        <v>30916</v>
      </c>
      <c r="G655" s="145" t="s">
        <v>60</v>
      </c>
    </row>
    <row r="656" spans="1:7" x14ac:dyDescent="0.25">
      <c r="A656" s="8">
        <v>2</v>
      </c>
      <c r="B656" s="168" t="s">
        <v>941</v>
      </c>
      <c r="C656" s="169" t="s">
        <v>65</v>
      </c>
      <c r="D656" s="169">
        <v>2006</v>
      </c>
      <c r="E656" s="169">
        <v>2006</v>
      </c>
      <c r="F656" s="287">
        <v>133283.85999999999</v>
      </c>
      <c r="G656" s="145" t="s">
        <v>60</v>
      </c>
    </row>
    <row r="657" spans="1:7" x14ac:dyDescent="0.25">
      <c r="A657" s="8">
        <v>3</v>
      </c>
      <c r="B657" s="168" t="s">
        <v>942</v>
      </c>
      <c r="C657" s="169" t="s">
        <v>62</v>
      </c>
      <c r="D657" s="169">
        <v>2007</v>
      </c>
      <c r="E657" s="169">
        <v>2007</v>
      </c>
      <c r="F657" s="287">
        <v>30000</v>
      </c>
      <c r="G657" s="145" t="s">
        <v>60</v>
      </c>
    </row>
    <row r="658" spans="1:7" x14ac:dyDescent="0.25">
      <c r="A658" s="8">
        <v>4</v>
      </c>
      <c r="B658" s="168" t="s">
        <v>943</v>
      </c>
      <c r="C658" s="169" t="s">
        <v>65</v>
      </c>
      <c r="D658" s="169">
        <v>2008</v>
      </c>
      <c r="E658" s="169">
        <v>2009</v>
      </c>
      <c r="F658" s="287">
        <v>450000</v>
      </c>
      <c r="G658" s="145" t="s">
        <v>60</v>
      </c>
    </row>
    <row r="659" spans="1:7" x14ac:dyDescent="0.25">
      <c r="A659" s="8">
        <v>5</v>
      </c>
      <c r="B659" s="168" t="s">
        <v>944</v>
      </c>
      <c r="C659" s="169" t="s">
        <v>65</v>
      </c>
      <c r="D659" s="169">
        <v>2012</v>
      </c>
      <c r="E659" s="169">
        <v>2012</v>
      </c>
      <c r="F659" s="287">
        <v>84960</v>
      </c>
      <c r="G659" s="145" t="s">
        <v>60</v>
      </c>
    </row>
    <row r="660" spans="1:7" x14ac:dyDescent="0.25">
      <c r="A660" s="8">
        <v>6</v>
      </c>
      <c r="B660" s="168" t="s">
        <v>945</v>
      </c>
      <c r="C660" s="169" t="s">
        <v>65</v>
      </c>
      <c r="D660" s="169">
        <v>2012</v>
      </c>
      <c r="E660" s="169">
        <v>2012</v>
      </c>
      <c r="F660" s="287">
        <v>80830</v>
      </c>
      <c r="G660" s="145" t="s">
        <v>60</v>
      </c>
    </row>
    <row r="661" spans="1:7" x14ac:dyDescent="0.25">
      <c r="A661" s="8">
        <v>7</v>
      </c>
      <c r="B661" s="168" t="s">
        <v>946</v>
      </c>
      <c r="C661" s="169" t="s">
        <v>65</v>
      </c>
      <c r="D661" s="169">
        <v>2012</v>
      </c>
      <c r="E661" s="169">
        <v>2012</v>
      </c>
      <c r="F661" s="287">
        <v>149565</v>
      </c>
      <c r="G661" s="145" t="s">
        <v>60</v>
      </c>
    </row>
    <row r="662" spans="1:7" x14ac:dyDescent="0.25">
      <c r="A662" s="8">
        <v>8</v>
      </c>
      <c r="B662" s="168" t="s">
        <v>947</v>
      </c>
      <c r="C662" s="169" t="s">
        <v>64</v>
      </c>
      <c r="D662" s="169">
        <v>2012</v>
      </c>
      <c r="E662" s="169">
        <v>2012</v>
      </c>
      <c r="F662" s="287">
        <v>522000</v>
      </c>
      <c r="G662" s="145" t="s">
        <v>60</v>
      </c>
    </row>
    <row r="663" spans="1:7" x14ac:dyDescent="0.25">
      <c r="A663" s="8">
        <v>9</v>
      </c>
      <c r="B663" s="168" t="s">
        <v>948</v>
      </c>
      <c r="C663" s="169" t="s">
        <v>64</v>
      </c>
      <c r="D663" s="169">
        <v>2012</v>
      </c>
      <c r="E663" s="169">
        <v>2012</v>
      </c>
      <c r="F663" s="287">
        <v>32383</v>
      </c>
      <c r="G663" s="145" t="s">
        <v>60</v>
      </c>
    </row>
    <row r="664" spans="1:7" x14ac:dyDescent="0.25">
      <c r="A664" s="8">
        <v>10</v>
      </c>
      <c r="B664" s="168" t="s">
        <v>949</v>
      </c>
      <c r="C664" s="169" t="s">
        <v>63</v>
      </c>
      <c r="D664" s="169">
        <v>2013</v>
      </c>
      <c r="E664" s="169">
        <v>2013</v>
      </c>
      <c r="F664" s="287">
        <v>33084</v>
      </c>
      <c r="G664" s="145" t="s">
        <v>60</v>
      </c>
    </row>
    <row r="665" spans="1:7" x14ac:dyDescent="0.25">
      <c r="A665" s="8">
        <v>11</v>
      </c>
      <c r="B665" s="168" t="s">
        <v>950</v>
      </c>
      <c r="C665" s="169" t="s">
        <v>66</v>
      </c>
      <c r="D665" s="169">
        <v>2012</v>
      </c>
      <c r="E665" s="169">
        <v>2013</v>
      </c>
      <c r="F665" s="287">
        <v>120000</v>
      </c>
      <c r="G665" s="145" t="s">
        <v>60</v>
      </c>
    </row>
    <row r="666" spans="1:7" x14ac:dyDescent="0.25">
      <c r="A666" s="8">
        <v>12</v>
      </c>
      <c r="B666" s="168" t="s">
        <v>951</v>
      </c>
      <c r="C666" s="169" t="s">
        <v>66</v>
      </c>
      <c r="D666" s="169">
        <v>2012</v>
      </c>
      <c r="E666" s="169">
        <v>2012</v>
      </c>
      <c r="F666" s="287">
        <v>26906</v>
      </c>
      <c r="G666" s="145" t="s">
        <v>60</v>
      </c>
    </row>
    <row r="667" spans="1:7" x14ac:dyDescent="0.25">
      <c r="A667" s="8">
        <v>13</v>
      </c>
      <c r="B667" s="168" t="s">
        <v>952</v>
      </c>
      <c r="C667" s="169" t="s">
        <v>61</v>
      </c>
      <c r="D667" s="169">
        <v>2012</v>
      </c>
      <c r="E667" s="169">
        <v>2013</v>
      </c>
      <c r="F667" s="287">
        <v>572300</v>
      </c>
      <c r="G667" s="145" t="s">
        <v>60</v>
      </c>
    </row>
    <row r="668" spans="1:7" x14ac:dyDescent="0.25">
      <c r="A668" s="8">
        <v>14</v>
      </c>
      <c r="B668" s="168" t="s">
        <v>953</v>
      </c>
      <c r="C668" s="169" t="s">
        <v>61</v>
      </c>
      <c r="D668" s="169">
        <v>2014</v>
      </c>
      <c r="E668" s="169">
        <v>2014</v>
      </c>
      <c r="F668" s="287">
        <v>408280</v>
      </c>
      <c r="G668" s="145" t="s">
        <v>60</v>
      </c>
    </row>
    <row r="669" spans="1:7" x14ac:dyDescent="0.25">
      <c r="A669" s="8">
        <v>15</v>
      </c>
      <c r="B669" s="168" t="s">
        <v>954</v>
      </c>
      <c r="C669" s="169" t="s">
        <v>65</v>
      </c>
      <c r="D669" s="169">
        <v>2013</v>
      </c>
      <c r="E669" s="169">
        <v>2013</v>
      </c>
      <c r="F669" s="287">
        <v>65015.32</v>
      </c>
      <c r="G669" s="145" t="s">
        <v>60</v>
      </c>
    </row>
    <row r="670" spans="1:7" x14ac:dyDescent="0.25">
      <c r="A670" s="8">
        <v>16</v>
      </c>
      <c r="B670" s="168" t="s">
        <v>955</v>
      </c>
      <c r="C670" s="169" t="s">
        <v>65</v>
      </c>
      <c r="D670" s="169">
        <v>2013</v>
      </c>
      <c r="E670" s="169">
        <v>2013</v>
      </c>
      <c r="F670" s="287">
        <v>115640</v>
      </c>
      <c r="G670" s="145" t="s">
        <v>60</v>
      </c>
    </row>
    <row r="671" spans="1:7" x14ac:dyDescent="0.25">
      <c r="A671" s="8">
        <v>17</v>
      </c>
      <c r="B671" s="168" t="s">
        <v>956</v>
      </c>
      <c r="C671" s="169" t="s">
        <v>65</v>
      </c>
      <c r="D671" s="169">
        <v>2013</v>
      </c>
      <c r="E671" s="169">
        <v>2013</v>
      </c>
      <c r="F671" s="287">
        <v>106546</v>
      </c>
      <c r="G671" s="145" t="s">
        <v>60</v>
      </c>
    </row>
    <row r="672" spans="1:7" x14ac:dyDescent="0.25">
      <c r="A672" s="8">
        <v>18</v>
      </c>
      <c r="B672" s="168" t="s">
        <v>957</v>
      </c>
      <c r="C672" s="169" t="s">
        <v>65</v>
      </c>
      <c r="D672" s="169">
        <v>2013</v>
      </c>
      <c r="E672" s="169">
        <v>2013</v>
      </c>
      <c r="F672" s="287">
        <v>223339</v>
      </c>
      <c r="G672" s="145" t="s">
        <v>60</v>
      </c>
    </row>
    <row r="673" spans="1:7" x14ac:dyDescent="0.25">
      <c r="A673" s="8">
        <v>19</v>
      </c>
      <c r="B673" s="168" t="s">
        <v>958</v>
      </c>
      <c r="C673" s="169" t="s">
        <v>65</v>
      </c>
      <c r="D673" s="169">
        <v>2013</v>
      </c>
      <c r="E673" s="169">
        <v>2013</v>
      </c>
      <c r="F673" s="287">
        <v>117314</v>
      </c>
      <c r="G673" s="145" t="s">
        <v>60</v>
      </c>
    </row>
    <row r="674" spans="1:7" x14ac:dyDescent="0.25">
      <c r="A674" s="8">
        <v>20</v>
      </c>
      <c r="B674" s="168" t="s">
        <v>959</v>
      </c>
      <c r="C674" s="169" t="s">
        <v>65</v>
      </c>
      <c r="D674" s="169">
        <v>2013</v>
      </c>
      <c r="E674" s="169">
        <v>2014</v>
      </c>
      <c r="F674" s="287">
        <v>46020</v>
      </c>
      <c r="G674" s="145" t="s">
        <v>60</v>
      </c>
    </row>
    <row r="675" spans="1:7" x14ac:dyDescent="0.25">
      <c r="A675" s="8">
        <v>21</v>
      </c>
      <c r="B675" s="168" t="s">
        <v>960</v>
      </c>
      <c r="C675" s="169" t="s">
        <v>65</v>
      </c>
      <c r="D675" s="169">
        <v>2014</v>
      </c>
      <c r="E675" s="169">
        <v>2014</v>
      </c>
      <c r="F675" s="287">
        <v>51448</v>
      </c>
      <c r="G675" s="145" t="s">
        <v>60</v>
      </c>
    </row>
    <row r="676" spans="1:7" x14ac:dyDescent="0.25">
      <c r="A676" s="8">
        <v>22</v>
      </c>
      <c r="B676" s="168" t="s">
        <v>961</v>
      </c>
      <c r="C676" s="169" t="s">
        <v>65</v>
      </c>
      <c r="D676" s="169">
        <v>2014</v>
      </c>
      <c r="E676" s="169">
        <v>2014</v>
      </c>
      <c r="F676" s="287">
        <v>78352</v>
      </c>
      <c r="G676" s="145" t="s">
        <v>60</v>
      </c>
    </row>
    <row r="677" spans="1:7" x14ac:dyDescent="0.25">
      <c r="A677" s="8">
        <v>23</v>
      </c>
      <c r="B677" s="168" t="s">
        <v>962</v>
      </c>
      <c r="C677" s="169" t="s">
        <v>65</v>
      </c>
      <c r="D677" s="169">
        <v>2014</v>
      </c>
      <c r="E677" s="169">
        <v>2014</v>
      </c>
      <c r="F677" s="287">
        <v>151512</v>
      </c>
      <c r="G677" s="145" t="s">
        <v>60</v>
      </c>
    </row>
    <row r="678" spans="1:7" x14ac:dyDescent="0.25">
      <c r="A678" s="8">
        <v>24</v>
      </c>
      <c r="B678" s="168" t="s">
        <v>963</v>
      </c>
      <c r="C678" s="169" t="s">
        <v>65</v>
      </c>
      <c r="D678" s="169">
        <v>2014</v>
      </c>
      <c r="E678" s="169">
        <v>2014</v>
      </c>
      <c r="F678" s="287">
        <v>44604</v>
      </c>
      <c r="G678" s="145" t="s">
        <v>60</v>
      </c>
    </row>
    <row r="679" spans="1:7" x14ac:dyDescent="0.25">
      <c r="A679" s="8">
        <v>25</v>
      </c>
      <c r="B679" s="168" t="s">
        <v>964</v>
      </c>
      <c r="C679" s="169" t="s">
        <v>65</v>
      </c>
      <c r="D679" s="169">
        <v>2014</v>
      </c>
      <c r="E679" s="169">
        <v>2015</v>
      </c>
      <c r="F679" s="287">
        <v>228920</v>
      </c>
      <c r="G679" s="145" t="s">
        <v>60</v>
      </c>
    </row>
    <row r="680" spans="1:7" x14ac:dyDescent="0.25">
      <c r="A680" s="8">
        <v>26</v>
      </c>
      <c r="B680" s="169" t="s">
        <v>965</v>
      </c>
      <c r="C680" s="169" t="s">
        <v>65</v>
      </c>
      <c r="D680" s="169">
        <v>2015</v>
      </c>
      <c r="E680" s="169">
        <v>2015</v>
      </c>
      <c r="F680" s="287">
        <v>1312736</v>
      </c>
      <c r="G680" s="145" t="s">
        <v>60</v>
      </c>
    </row>
    <row r="681" spans="1:7" x14ac:dyDescent="0.25">
      <c r="A681" s="8">
        <v>27</v>
      </c>
      <c r="B681" s="168" t="s">
        <v>966</v>
      </c>
      <c r="C681" s="169" t="s">
        <v>62</v>
      </c>
      <c r="D681" s="169">
        <v>2013</v>
      </c>
      <c r="E681" s="169">
        <v>2013</v>
      </c>
      <c r="F681" s="287">
        <v>60888</v>
      </c>
      <c r="G681" s="145" t="s">
        <v>60</v>
      </c>
    </row>
    <row r="682" spans="1:7" x14ac:dyDescent="0.25">
      <c r="A682" s="8">
        <v>28</v>
      </c>
      <c r="B682" s="168" t="s">
        <v>967</v>
      </c>
      <c r="C682" s="169" t="s">
        <v>64</v>
      </c>
      <c r="D682" s="169">
        <v>2018</v>
      </c>
      <c r="E682" s="169"/>
      <c r="F682" s="287">
        <v>65962</v>
      </c>
      <c r="G682" s="145" t="s">
        <v>60</v>
      </c>
    </row>
    <row r="683" spans="1:7" x14ac:dyDescent="0.25">
      <c r="A683" s="8">
        <v>29</v>
      </c>
      <c r="B683" s="168" t="s">
        <v>968</v>
      </c>
      <c r="C683" s="169" t="s">
        <v>63</v>
      </c>
      <c r="D683" s="169">
        <v>2018</v>
      </c>
      <c r="E683" s="169"/>
      <c r="F683" s="287">
        <v>158002</v>
      </c>
      <c r="G683" s="145" t="s">
        <v>60</v>
      </c>
    </row>
    <row r="684" spans="1:7" x14ac:dyDescent="0.25">
      <c r="A684" s="8">
        <v>30</v>
      </c>
      <c r="B684" s="168" t="s">
        <v>969</v>
      </c>
      <c r="C684" s="169" t="s">
        <v>65</v>
      </c>
      <c r="D684" s="169">
        <v>2017</v>
      </c>
      <c r="E684" s="169">
        <v>2018</v>
      </c>
      <c r="F684" s="287">
        <v>122602</v>
      </c>
      <c r="G684" s="145" t="s">
        <v>60</v>
      </c>
    </row>
    <row r="685" spans="1:7" x14ac:dyDescent="0.25">
      <c r="A685" s="8">
        <v>31</v>
      </c>
      <c r="B685" s="168" t="s">
        <v>971</v>
      </c>
      <c r="C685" s="169" t="s">
        <v>65</v>
      </c>
      <c r="D685" s="169">
        <v>2017</v>
      </c>
      <c r="E685" s="169">
        <v>2017</v>
      </c>
      <c r="F685" s="287">
        <v>80004</v>
      </c>
      <c r="G685" s="145" t="s">
        <v>60</v>
      </c>
    </row>
    <row r="686" spans="1:7" x14ac:dyDescent="0.25">
      <c r="A686" s="8">
        <v>32</v>
      </c>
      <c r="B686" s="168" t="s">
        <v>972</v>
      </c>
      <c r="C686" s="169" t="s">
        <v>65</v>
      </c>
      <c r="D686" s="169">
        <v>2015</v>
      </c>
      <c r="E686" s="169">
        <v>2017</v>
      </c>
      <c r="F686" s="287">
        <v>7161978.6100000003</v>
      </c>
      <c r="G686" s="145" t="s">
        <v>60</v>
      </c>
    </row>
    <row r="687" spans="1:7" x14ac:dyDescent="0.25">
      <c r="A687" s="8">
        <v>33</v>
      </c>
      <c r="B687" s="168" t="s">
        <v>970</v>
      </c>
      <c r="C687" s="169" t="s">
        <v>65</v>
      </c>
      <c r="D687" s="169">
        <v>2018</v>
      </c>
      <c r="E687" s="169"/>
      <c r="F687" s="287">
        <v>100300</v>
      </c>
      <c r="G687" s="145" t="s">
        <v>60</v>
      </c>
    </row>
    <row r="688" spans="1:7" x14ac:dyDescent="0.25">
      <c r="A688" s="8">
        <v>34</v>
      </c>
      <c r="B688" s="168" t="s">
        <v>1130</v>
      </c>
      <c r="C688" s="169" t="s">
        <v>64</v>
      </c>
      <c r="D688" s="169">
        <v>2018</v>
      </c>
      <c r="E688" s="169">
        <v>2020</v>
      </c>
      <c r="F688" s="287">
        <v>5074000</v>
      </c>
      <c r="G688" s="145" t="s">
        <v>60</v>
      </c>
    </row>
    <row r="689" spans="1:7" x14ac:dyDescent="0.25">
      <c r="A689" s="8">
        <v>35</v>
      </c>
      <c r="B689" s="168" t="s">
        <v>1129</v>
      </c>
      <c r="C689" s="169" t="s">
        <v>65</v>
      </c>
      <c r="D689" s="169">
        <v>2015</v>
      </c>
      <c r="E689" s="169">
        <v>2022</v>
      </c>
      <c r="F689" s="287">
        <v>7303008</v>
      </c>
      <c r="G689" s="145" t="s">
        <v>60</v>
      </c>
    </row>
    <row r="690" spans="1:7" x14ac:dyDescent="0.25">
      <c r="A690" s="8">
        <v>36</v>
      </c>
      <c r="B690" s="168" t="s">
        <v>973</v>
      </c>
      <c r="C690" s="169" t="s">
        <v>65</v>
      </c>
      <c r="D690" s="169">
        <v>2018</v>
      </c>
      <c r="E690" s="169">
        <v>2022</v>
      </c>
      <c r="F690" s="287">
        <v>1469100</v>
      </c>
      <c r="G690" s="145" t="s">
        <v>60</v>
      </c>
    </row>
    <row r="691" spans="1:7" x14ac:dyDescent="0.35">
      <c r="A691" s="8">
        <v>37</v>
      </c>
      <c r="B691" s="347" t="s">
        <v>1276</v>
      </c>
      <c r="C691" s="169" t="s">
        <v>65</v>
      </c>
      <c r="D691" s="169">
        <v>2020</v>
      </c>
      <c r="E691" s="169">
        <v>2022</v>
      </c>
      <c r="F691" s="287">
        <v>450000</v>
      </c>
      <c r="G691" s="145" t="s">
        <v>60</v>
      </c>
    </row>
    <row r="692" spans="1:7" x14ac:dyDescent="0.35">
      <c r="A692" s="8">
        <v>38</v>
      </c>
      <c r="B692" s="399" t="s">
        <v>1422</v>
      </c>
      <c r="C692" s="169" t="s">
        <v>66</v>
      </c>
      <c r="D692" s="169">
        <v>2021</v>
      </c>
      <c r="E692" s="169">
        <v>2022</v>
      </c>
      <c r="F692" s="287">
        <v>1497421</v>
      </c>
      <c r="G692" s="145" t="s">
        <v>60</v>
      </c>
    </row>
    <row r="693" spans="1:7" x14ac:dyDescent="0.25">
      <c r="A693" s="430" t="s">
        <v>8</v>
      </c>
      <c r="B693" s="430"/>
      <c r="C693" s="430"/>
      <c r="D693" s="430"/>
      <c r="E693" s="430"/>
      <c r="F693" s="270">
        <f>SUM(F655:F692)</f>
        <v>28759219.789999999</v>
      </c>
      <c r="G693" s="145"/>
    </row>
    <row r="694" spans="1:7" x14ac:dyDescent="0.25">
      <c r="A694" s="429" t="s">
        <v>1</v>
      </c>
      <c r="B694" s="429"/>
      <c r="C694" s="429"/>
      <c r="D694" s="429"/>
      <c r="E694" s="429"/>
      <c r="F694" s="429"/>
      <c r="G694" s="429"/>
    </row>
    <row r="695" spans="1:7" x14ac:dyDescent="0.25">
      <c r="A695" s="8">
        <v>1</v>
      </c>
      <c r="B695" s="194"/>
      <c r="C695" s="194"/>
      <c r="D695" s="194"/>
      <c r="E695" s="194"/>
      <c r="F695" s="194"/>
      <c r="G695" s="145"/>
    </row>
    <row r="696" spans="1:7" x14ac:dyDescent="0.25">
      <c r="A696" s="430" t="s">
        <v>2</v>
      </c>
      <c r="B696" s="430"/>
      <c r="C696" s="430"/>
      <c r="D696" s="430"/>
      <c r="E696" s="430"/>
      <c r="F696" s="270">
        <f>SUM(F695)</f>
        <v>0</v>
      </c>
      <c r="G696" s="145"/>
    </row>
    <row r="697" spans="1:7" ht="28.5" x14ac:dyDescent="0.25">
      <c r="A697" s="431" t="s">
        <v>10</v>
      </c>
      <c r="B697" s="431"/>
      <c r="C697" s="431"/>
      <c r="D697" s="431"/>
      <c r="E697" s="431"/>
      <c r="F697" s="272">
        <f>F696+F693</f>
        <v>28759219.789999999</v>
      </c>
      <c r="G697" s="13"/>
    </row>
    <row r="698" spans="1:7" ht="21" x14ac:dyDescent="0.25">
      <c r="A698" s="188"/>
      <c r="B698" s="188"/>
      <c r="C698" s="188"/>
      <c r="D698" s="188"/>
      <c r="E698" s="188"/>
      <c r="F698" s="288"/>
      <c r="G698" s="188"/>
    </row>
    <row r="699" spans="1:7" ht="36.950000000000003" customHeight="1" x14ac:dyDescent="0.25">
      <c r="A699" s="428" t="s">
        <v>468</v>
      </c>
      <c r="B699" s="428"/>
      <c r="C699" s="428"/>
      <c r="D699" s="428"/>
      <c r="E699" s="428"/>
      <c r="F699" s="428"/>
      <c r="G699" s="428"/>
    </row>
    <row r="700" spans="1:7" x14ac:dyDescent="0.25">
      <c r="A700" s="429" t="s">
        <v>0</v>
      </c>
      <c r="B700" s="429"/>
      <c r="C700" s="429"/>
      <c r="D700" s="429"/>
      <c r="E700" s="429"/>
      <c r="F700" s="429"/>
      <c r="G700" s="429"/>
    </row>
    <row r="701" spans="1:7" ht="42" x14ac:dyDescent="0.25">
      <c r="A701" s="201">
        <v>1</v>
      </c>
      <c r="B701" s="27" t="s">
        <v>1131</v>
      </c>
      <c r="C701" s="10" t="s">
        <v>77</v>
      </c>
      <c r="D701" s="10">
        <v>2002</v>
      </c>
      <c r="E701" s="10">
        <v>2018</v>
      </c>
      <c r="F701" s="289">
        <v>41716717</v>
      </c>
      <c r="G701" s="10" t="s">
        <v>60</v>
      </c>
    </row>
    <row r="702" spans="1:7" ht="28.5" x14ac:dyDescent="0.25">
      <c r="A702" s="431" t="s">
        <v>10</v>
      </c>
      <c r="B702" s="431"/>
      <c r="C702" s="431"/>
      <c r="D702" s="431"/>
      <c r="E702" s="431"/>
      <c r="F702" s="286">
        <f>F701</f>
        <v>41716717</v>
      </c>
      <c r="G702" s="200"/>
    </row>
    <row r="703" spans="1:7" ht="21" x14ac:dyDescent="0.25">
      <c r="A703" s="432"/>
      <c r="B703" s="432"/>
      <c r="C703" s="432"/>
      <c r="D703" s="432"/>
      <c r="E703" s="432"/>
      <c r="F703" s="432"/>
      <c r="G703" s="432"/>
    </row>
    <row r="704" spans="1:7" ht="36.950000000000003" customHeight="1" x14ac:dyDescent="0.25">
      <c r="A704" s="428" t="s">
        <v>260</v>
      </c>
      <c r="B704" s="428"/>
      <c r="C704" s="428"/>
      <c r="D704" s="428"/>
      <c r="E704" s="428"/>
      <c r="F704" s="428"/>
      <c r="G704" s="428"/>
    </row>
    <row r="705" spans="1:7" x14ac:dyDescent="0.25">
      <c r="A705" s="429" t="s">
        <v>0</v>
      </c>
      <c r="B705" s="429"/>
      <c r="C705" s="429"/>
      <c r="D705" s="429"/>
      <c r="E705" s="429"/>
      <c r="F705" s="429"/>
      <c r="G705" s="429"/>
    </row>
    <row r="706" spans="1:7" ht="25.5" x14ac:dyDescent="0.25">
      <c r="A706" s="164">
        <v>1</v>
      </c>
      <c r="B706" s="133" t="s">
        <v>245</v>
      </c>
      <c r="C706" s="148" t="s">
        <v>65</v>
      </c>
      <c r="D706" s="149">
        <v>2003</v>
      </c>
      <c r="E706" s="149">
        <v>2004</v>
      </c>
      <c r="F706" s="280">
        <v>250000</v>
      </c>
      <c r="G706" s="10" t="s">
        <v>60</v>
      </c>
    </row>
    <row r="707" spans="1:7" ht="25.5" x14ac:dyDescent="0.25">
      <c r="A707" s="164">
        <v>2</v>
      </c>
      <c r="B707" s="133" t="s">
        <v>255</v>
      </c>
      <c r="C707" s="148" t="s">
        <v>65</v>
      </c>
      <c r="D707" s="149">
        <v>2012</v>
      </c>
      <c r="E707" s="149">
        <v>2013</v>
      </c>
      <c r="F707" s="280">
        <v>850000</v>
      </c>
      <c r="G707" s="10" t="s">
        <v>60</v>
      </c>
    </row>
    <row r="708" spans="1:7" ht="25.5" x14ac:dyDescent="0.25">
      <c r="A708" s="164">
        <v>3</v>
      </c>
      <c r="B708" s="167" t="s">
        <v>837</v>
      </c>
      <c r="C708" s="191" t="s">
        <v>65</v>
      </c>
      <c r="D708" s="150">
        <v>2010</v>
      </c>
      <c r="E708" s="150">
        <v>2010</v>
      </c>
      <c r="F708" s="280">
        <v>316000</v>
      </c>
      <c r="G708" s="10" t="s">
        <v>60</v>
      </c>
    </row>
    <row r="709" spans="1:7" ht="25.5" x14ac:dyDescent="0.25">
      <c r="A709" s="164">
        <v>4</v>
      </c>
      <c r="B709" s="167" t="s">
        <v>838</v>
      </c>
      <c r="C709" s="191" t="s">
        <v>65</v>
      </c>
      <c r="D709" s="150">
        <v>2010</v>
      </c>
      <c r="E709" s="150">
        <v>2010</v>
      </c>
      <c r="F709" s="280">
        <v>200000</v>
      </c>
      <c r="G709" s="10" t="s">
        <v>60</v>
      </c>
    </row>
    <row r="710" spans="1:7" ht="25.5" x14ac:dyDescent="0.25">
      <c r="A710" s="164">
        <v>5</v>
      </c>
      <c r="B710" s="167" t="s">
        <v>839</v>
      </c>
      <c r="C710" s="191" t="s">
        <v>65</v>
      </c>
      <c r="D710" s="150">
        <v>2012</v>
      </c>
      <c r="E710" s="150">
        <v>2013</v>
      </c>
      <c r="F710" s="280">
        <v>425000</v>
      </c>
      <c r="G710" s="10" t="s">
        <v>60</v>
      </c>
    </row>
    <row r="711" spans="1:7" ht="25.5" x14ac:dyDescent="0.25">
      <c r="A711" s="164">
        <v>6</v>
      </c>
      <c r="B711" s="167" t="s">
        <v>840</v>
      </c>
      <c r="C711" s="191" t="s">
        <v>65</v>
      </c>
      <c r="D711" s="150">
        <v>2008</v>
      </c>
      <c r="E711" s="150">
        <v>2008</v>
      </c>
      <c r="F711" s="280">
        <v>120000</v>
      </c>
      <c r="G711" s="10" t="s">
        <v>60</v>
      </c>
    </row>
    <row r="712" spans="1:7" ht="25.5" x14ac:dyDescent="0.25">
      <c r="A712" s="164">
        <v>7</v>
      </c>
      <c r="B712" s="167" t="s">
        <v>254</v>
      </c>
      <c r="C712" s="191" t="s">
        <v>65</v>
      </c>
      <c r="D712" s="150">
        <v>2013</v>
      </c>
      <c r="E712" s="150">
        <v>2013</v>
      </c>
      <c r="F712" s="280">
        <v>1300000</v>
      </c>
      <c r="G712" s="10" t="s">
        <v>60</v>
      </c>
    </row>
    <row r="713" spans="1:7" ht="25.5" x14ac:dyDescent="0.25">
      <c r="A713" s="164">
        <v>8</v>
      </c>
      <c r="B713" s="167" t="s">
        <v>841</v>
      </c>
      <c r="C713" s="191" t="s">
        <v>65</v>
      </c>
      <c r="D713" s="150">
        <v>2005</v>
      </c>
      <c r="E713" s="150">
        <v>2006</v>
      </c>
      <c r="F713" s="280">
        <v>2999000</v>
      </c>
      <c r="G713" s="10" t="s">
        <v>60</v>
      </c>
    </row>
    <row r="714" spans="1:7" ht="25.5" x14ac:dyDescent="0.25">
      <c r="A714" s="164">
        <v>9</v>
      </c>
      <c r="B714" s="167" t="s">
        <v>842</v>
      </c>
      <c r="C714" s="191" t="s">
        <v>65</v>
      </c>
      <c r="D714" s="150">
        <v>2015</v>
      </c>
      <c r="E714" s="150">
        <v>2016</v>
      </c>
      <c r="F714" s="280">
        <v>4000000</v>
      </c>
      <c r="G714" s="10" t="s">
        <v>60</v>
      </c>
    </row>
    <row r="715" spans="1:7" ht="25.5" x14ac:dyDescent="0.25">
      <c r="A715" s="164">
        <v>10</v>
      </c>
      <c r="B715" s="167" t="s">
        <v>843</v>
      </c>
      <c r="C715" s="191" t="s">
        <v>65</v>
      </c>
      <c r="D715" s="150">
        <v>2013</v>
      </c>
      <c r="E715" s="150">
        <v>2014</v>
      </c>
      <c r="F715" s="280">
        <v>214740</v>
      </c>
      <c r="G715" s="10" t="s">
        <v>60</v>
      </c>
    </row>
    <row r="716" spans="1:7" ht="25.5" x14ac:dyDescent="0.25">
      <c r="A716" s="164">
        <v>11</v>
      </c>
      <c r="B716" s="167" t="s">
        <v>844</v>
      </c>
      <c r="C716" s="191" t="s">
        <v>65</v>
      </c>
      <c r="D716" s="150">
        <v>2013</v>
      </c>
      <c r="E716" s="150">
        <v>2014</v>
      </c>
      <c r="F716" s="280">
        <v>425000</v>
      </c>
      <c r="G716" s="10" t="s">
        <v>60</v>
      </c>
    </row>
    <row r="717" spans="1:7" ht="25.5" x14ac:dyDescent="0.25">
      <c r="A717" s="164">
        <v>12</v>
      </c>
      <c r="B717" s="167" t="s">
        <v>845</v>
      </c>
      <c r="C717" s="191" t="s">
        <v>65</v>
      </c>
      <c r="D717" s="150">
        <v>2013</v>
      </c>
      <c r="E717" s="150">
        <v>2014</v>
      </c>
      <c r="F717" s="280">
        <v>716260</v>
      </c>
      <c r="G717" s="10" t="s">
        <v>60</v>
      </c>
    </row>
    <row r="718" spans="1:7" ht="25.5" x14ac:dyDescent="0.25">
      <c r="A718" s="164">
        <v>13</v>
      </c>
      <c r="B718" s="167" t="s">
        <v>248</v>
      </c>
      <c r="C718" s="191" t="s">
        <v>64</v>
      </c>
      <c r="D718" s="150">
        <v>2007</v>
      </c>
      <c r="E718" s="150">
        <v>2007</v>
      </c>
      <c r="F718" s="280">
        <v>410000</v>
      </c>
      <c r="G718" s="10" t="s">
        <v>60</v>
      </c>
    </row>
    <row r="719" spans="1:7" ht="25.5" x14ac:dyDescent="0.25">
      <c r="A719" s="164">
        <v>14</v>
      </c>
      <c r="B719" s="167" t="s">
        <v>846</v>
      </c>
      <c r="C719" s="191" t="s">
        <v>64</v>
      </c>
      <c r="D719" s="150">
        <v>2013</v>
      </c>
      <c r="E719" s="150">
        <v>2013</v>
      </c>
      <c r="F719" s="280">
        <v>600000</v>
      </c>
      <c r="G719" s="10" t="s">
        <v>60</v>
      </c>
    </row>
    <row r="720" spans="1:7" ht="25.5" x14ac:dyDescent="0.25">
      <c r="A720" s="164">
        <v>15</v>
      </c>
      <c r="B720" s="167" t="s">
        <v>847</v>
      </c>
      <c r="C720" s="191" t="s">
        <v>64</v>
      </c>
      <c r="D720" s="150">
        <v>2013</v>
      </c>
      <c r="E720" s="150">
        <v>2013</v>
      </c>
      <c r="F720" s="280">
        <v>500000</v>
      </c>
      <c r="G720" s="10" t="s">
        <v>60</v>
      </c>
    </row>
    <row r="721" spans="1:7" ht="25.5" x14ac:dyDescent="0.25">
      <c r="A721" s="164">
        <v>16</v>
      </c>
      <c r="B721" s="167" t="s">
        <v>848</v>
      </c>
      <c r="C721" s="191" t="s">
        <v>64</v>
      </c>
      <c r="D721" s="150">
        <v>2007</v>
      </c>
      <c r="E721" s="150">
        <v>2008</v>
      </c>
      <c r="F721" s="280">
        <v>636000</v>
      </c>
      <c r="G721" s="10" t="s">
        <v>60</v>
      </c>
    </row>
    <row r="722" spans="1:7" ht="25.5" x14ac:dyDescent="0.25">
      <c r="A722" s="164">
        <v>17</v>
      </c>
      <c r="B722" s="167" t="s">
        <v>849</v>
      </c>
      <c r="C722" s="191" t="s">
        <v>64</v>
      </c>
      <c r="D722" s="150">
        <v>2010</v>
      </c>
      <c r="E722" s="150">
        <v>2010</v>
      </c>
      <c r="F722" s="280">
        <v>130000</v>
      </c>
      <c r="G722" s="10" t="s">
        <v>60</v>
      </c>
    </row>
    <row r="723" spans="1:7" ht="25.5" x14ac:dyDescent="0.25">
      <c r="A723" s="164">
        <v>18</v>
      </c>
      <c r="B723" s="167" t="s">
        <v>850</v>
      </c>
      <c r="C723" s="191" t="s">
        <v>64</v>
      </c>
      <c r="D723" s="150">
        <v>2010</v>
      </c>
      <c r="E723" s="150">
        <v>2010</v>
      </c>
      <c r="F723" s="280">
        <v>100000</v>
      </c>
      <c r="G723" s="10" t="s">
        <v>60</v>
      </c>
    </row>
    <row r="724" spans="1:7" ht="25.5" x14ac:dyDescent="0.25">
      <c r="A724" s="164">
        <v>19</v>
      </c>
      <c r="B724" s="167" t="s">
        <v>851</v>
      </c>
      <c r="C724" s="191" t="s">
        <v>64</v>
      </c>
      <c r="D724" s="150">
        <v>2011</v>
      </c>
      <c r="E724" s="150">
        <v>2011</v>
      </c>
      <c r="F724" s="280">
        <v>295000</v>
      </c>
      <c r="G724" s="10" t="s">
        <v>60</v>
      </c>
    </row>
    <row r="725" spans="1:7" ht="25.5" x14ac:dyDescent="0.25">
      <c r="A725" s="164">
        <v>20</v>
      </c>
      <c r="B725" s="167" t="s">
        <v>852</v>
      </c>
      <c r="C725" s="191" t="s">
        <v>64</v>
      </c>
      <c r="D725" s="150">
        <v>2007</v>
      </c>
      <c r="E725" s="150">
        <v>2008</v>
      </c>
      <c r="F725" s="280">
        <v>723000</v>
      </c>
      <c r="G725" s="10" t="s">
        <v>60</v>
      </c>
    </row>
    <row r="726" spans="1:7" ht="25.5" x14ac:dyDescent="0.25">
      <c r="A726" s="164">
        <v>21</v>
      </c>
      <c r="B726" s="167" t="s">
        <v>853</v>
      </c>
      <c r="C726" s="191" t="s">
        <v>64</v>
      </c>
      <c r="D726" s="150">
        <v>2012</v>
      </c>
      <c r="E726" s="150">
        <v>2013</v>
      </c>
      <c r="F726" s="280">
        <v>3427000</v>
      </c>
      <c r="G726" s="10" t="s">
        <v>60</v>
      </c>
    </row>
    <row r="727" spans="1:7" ht="25.5" x14ac:dyDescent="0.25">
      <c r="A727" s="164">
        <v>22</v>
      </c>
      <c r="B727" s="167" t="s">
        <v>854</v>
      </c>
      <c r="C727" s="191" t="s">
        <v>64</v>
      </c>
      <c r="D727" s="150">
        <v>2013</v>
      </c>
      <c r="E727" s="150">
        <v>2013</v>
      </c>
      <c r="F727" s="280">
        <v>560000</v>
      </c>
      <c r="G727" s="10" t="s">
        <v>60</v>
      </c>
    </row>
    <row r="728" spans="1:7" ht="25.5" x14ac:dyDescent="0.25">
      <c r="A728" s="164">
        <v>23</v>
      </c>
      <c r="B728" s="167" t="s">
        <v>250</v>
      </c>
      <c r="C728" s="191" t="s">
        <v>64</v>
      </c>
      <c r="D728" s="150">
        <v>2013</v>
      </c>
      <c r="E728" s="150">
        <v>2013</v>
      </c>
      <c r="F728" s="280">
        <v>625400</v>
      </c>
      <c r="G728" s="10" t="s">
        <v>60</v>
      </c>
    </row>
    <row r="729" spans="1:7" ht="25.5" x14ac:dyDescent="0.25">
      <c r="A729" s="164">
        <v>24</v>
      </c>
      <c r="B729" s="167" t="s">
        <v>855</v>
      </c>
      <c r="C729" s="191" t="s">
        <v>64</v>
      </c>
      <c r="D729" s="150">
        <v>2010</v>
      </c>
      <c r="E729" s="150">
        <v>2010</v>
      </c>
      <c r="F729" s="280">
        <v>200000</v>
      </c>
      <c r="G729" s="10" t="s">
        <v>60</v>
      </c>
    </row>
    <row r="730" spans="1:7" ht="25.5" x14ac:dyDescent="0.25">
      <c r="A730" s="164">
        <v>25</v>
      </c>
      <c r="B730" s="167" t="s">
        <v>856</v>
      </c>
      <c r="C730" s="191" t="s">
        <v>64</v>
      </c>
      <c r="D730" s="150">
        <v>2010</v>
      </c>
      <c r="E730" s="150">
        <v>2010</v>
      </c>
      <c r="F730" s="280">
        <v>100000</v>
      </c>
      <c r="G730" s="10" t="s">
        <v>60</v>
      </c>
    </row>
    <row r="731" spans="1:7" ht="25.5" x14ac:dyDescent="0.25">
      <c r="A731" s="164">
        <v>26</v>
      </c>
      <c r="B731" s="167" t="s">
        <v>249</v>
      </c>
      <c r="C731" s="191" t="s">
        <v>64</v>
      </c>
      <c r="D731" s="150">
        <v>2010</v>
      </c>
      <c r="E731" s="150">
        <v>2013</v>
      </c>
      <c r="F731" s="280">
        <v>3500000</v>
      </c>
      <c r="G731" s="10" t="s">
        <v>60</v>
      </c>
    </row>
    <row r="732" spans="1:7" ht="25.5" x14ac:dyDescent="0.25">
      <c r="A732" s="164">
        <v>27</v>
      </c>
      <c r="B732" s="167" t="s">
        <v>857</v>
      </c>
      <c r="C732" s="191" t="s">
        <v>63</v>
      </c>
      <c r="D732" s="150">
        <v>2011</v>
      </c>
      <c r="E732" s="150">
        <v>2011</v>
      </c>
      <c r="F732" s="280">
        <v>280000</v>
      </c>
      <c r="G732" s="10" t="s">
        <v>60</v>
      </c>
    </row>
    <row r="733" spans="1:7" ht="25.5" x14ac:dyDescent="0.25">
      <c r="A733" s="164">
        <v>28</v>
      </c>
      <c r="B733" s="167" t="s">
        <v>858</v>
      </c>
      <c r="C733" s="191" t="s">
        <v>63</v>
      </c>
      <c r="D733" s="150">
        <v>2011</v>
      </c>
      <c r="E733" s="150">
        <v>2011</v>
      </c>
      <c r="F733" s="280">
        <v>180000</v>
      </c>
      <c r="G733" s="10" t="s">
        <v>60</v>
      </c>
    </row>
    <row r="734" spans="1:7" ht="25.5" x14ac:dyDescent="0.25">
      <c r="A734" s="164">
        <v>29</v>
      </c>
      <c r="B734" s="167" t="s">
        <v>257</v>
      </c>
      <c r="C734" s="191" t="s">
        <v>63</v>
      </c>
      <c r="D734" s="150">
        <v>2015</v>
      </c>
      <c r="E734" s="150">
        <v>2016</v>
      </c>
      <c r="F734" s="280">
        <v>2750000</v>
      </c>
      <c r="G734" s="10" t="s">
        <v>60</v>
      </c>
    </row>
    <row r="735" spans="1:7" ht="25.5" x14ac:dyDescent="0.25">
      <c r="A735" s="164">
        <v>30</v>
      </c>
      <c r="B735" s="167" t="s">
        <v>247</v>
      </c>
      <c r="C735" s="191" t="s">
        <v>61</v>
      </c>
      <c r="D735" s="150">
        <v>2006</v>
      </c>
      <c r="E735" s="150">
        <v>2006</v>
      </c>
      <c r="F735" s="280">
        <v>272000</v>
      </c>
      <c r="G735" s="10" t="s">
        <v>60</v>
      </c>
    </row>
    <row r="736" spans="1:7" ht="25.5" x14ac:dyDescent="0.25">
      <c r="A736" s="164">
        <v>31</v>
      </c>
      <c r="B736" s="167" t="s">
        <v>859</v>
      </c>
      <c r="C736" s="191" t="s">
        <v>61</v>
      </c>
      <c r="D736" s="150">
        <v>2013</v>
      </c>
      <c r="E736" s="150">
        <v>2013</v>
      </c>
      <c r="F736" s="280">
        <v>600000</v>
      </c>
      <c r="G736" s="10" t="s">
        <v>60</v>
      </c>
    </row>
    <row r="737" spans="1:7" ht="25.5" x14ac:dyDescent="0.25">
      <c r="A737" s="164">
        <v>32</v>
      </c>
      <c r="B737" s="167" t="s">
        <v>860</v>
      </c>
      <c r="C737" s="191" t="s">
        <v>61</v>
      </c>
      <c r="D737" s="150">
        <v>2007</v>
      </c>
      <c r="E737" s="150">
        <v>2007</v>
      </c>
      <c r="F737" s="280">
        <v>140000</v>
      </c>
      <c r="G737" s="10" t="s">
        <v>60</v>
      </c>
    </row>
    <row r="738" spans="1:7" ht="25.5" x14ac:dyDescent="0.25">
      <c r="A738" s="164">
        <v>33</v>
      </c>
      <c r="B738" s="167" t="s">
        <v>861</v>
      </c>
      <c r="C738" s="191" t="s">
        <v>61</v>
      </c>
      <c r="D738" s="150">
        <v>2010</v>
      </c>
      <c r="E738" s="150">
        <v>2010</v>
      </c>
      <c r="F738" s="280">
        <v>226000</v>
      </c>
      <c r="G738" s="10" t="s">
        <v>60</v>
      </c>
    </row>
    <row r="739" spans="1:7" ht="25.5" x14ac:dyDescent="0.25">
      <c r="A739" s="164">
        <v>34</v>
      </c>
      <c r="B739" s="167" t="s">
        <v>862</v>
      </c>
      <c r="C739" s="191" t="s">
        <v>61</v>
      </c>
      <c r="D739" s="150">
        <v>2011</v>
      </c>
      <c r="E739" s="150">
        <v>2011</v>
      </c>
      <c r="F739" s="280">
        <v>310000</v>
      </c>
      <c r="G739" s="10" t="s">
        <v>60</v>
      </c>
    </row>
    <row r="740" spans="1:7" ht="25.5" x14ac:dyDescent="0.25">
      <c r="A740" s="164">
        <v>35</v>
      </c>
      <c r="B740" s="167" t="s">
        <v>863</v>
      </c>
      <c r="C740" s="191" t="s">
        <v>61</v>
      </c>
      <c r="D740" s="150">
        <v>2003</v>
      </c>
      <c r="E740" s="150">
        <v>2003</v>
      </c>
      <c r="F740" s="280">
        <v>263000</v>
      </c>
      <c r="G740" s="10" t="s">
        <v>60</v>
      </c>
    </row>
    <row r="741" spans="1:7" ht="25.5" x14ac:dyDescent="0.25">
      <c r="A741" s="164">
        <v>36</v>
      </c>
      <c r="B741" s="167" t="s">
        <v>859</v>
      </c>
      <c r="C741" s="191" t="s">
        <v>61</v>
      </c>
      <c r="D741" s="150">
        <v>2005</v>
      </c>
      <c r="E741" s="150">
        <v>2006</v>
      </c>
      <c r="F741" s="280">
        <v>624000</v>
      </c>
      <c r="G741" s="10" t="s">
        <v>60</v>
      </c>
    </row>
    <row r="742" spans="1:7" ht="25.5" x14ac:dyDescent="0.25">
      <c r="A742" s="164">
        <v>37</v>
      </c>
      <c r="B742" s="167" t="s">
        <v>864</v>
      </c>
      <c r="C742" s="191" t="s">
        <v>61</v>
      </c>
      <c r="D742" s="150">
        <v>2009</v>
      </c>
      <c r="E742" s="150">
        <v>2009</v>
      </c>
      <c r="F742" s="280">
        <v>130000</v>
      </c>
      <c r="G742" s="10" t="s">
        <v>60</v>
      </c>
    </row>
    <row r="743" spans="1:7" ht="25.5" x14ac:dyDescent="0.25">
      <c r="A743" s="164">
        <v>38</v>
      </c>
      <c r="B743" s="167" t="s">
        <v>865</v>
      </c>
      <c r="C743" s="191" t="s">
        <v>66</v>
      </c>
      <c r="D743" s="150">
        <v>2004</v>
      </c>
      <c r="E743" s="150">
        <v>2005</v>
      </c>
      <c r="F743" s="280">
        <v>229000</v>
      </c>
      <c r="G743" s="10" t="s">
        <v>60</v>
      </c>
    </row>
    <row r="744" spans="1:7" ht="25.5" x14ac:dyDescent="0.25">
      <c r="A744" s="164">
        <v>39</v>
      </c>
      <c r="B744" s="167" t="s">
        <v>866</v>
      </c>
      <c r="C744" s="191" t="s">
        <v>66</v>
      </c>
      <c r="D744" s="150">
        <v>2012</v>
      </c>
      <c r="E744" s="150">
        <v>2012</v>
      </c>
      <c r="F744" s="280">
        <v>750000</v>
      </c>
      <c r="G744" s="10" t="s">
        <v>60</v>
      </c>
    </row>
    <row r="745" spans="1:7" ht="25.5" x14ac:dyDescent="0.25">
      <c r="A745" s="164">
        <v>40</v>
      </c>
      <c r="B745" s="167" t="s">
        <v>867</v>
      </c>
      <c r="C745" s="191" t="s">
        <v>66</v>
      </c>
      <c r="D745" s="150">
        <v>2010</v>
      </c>
      <c r="E745" s="150">
        <v>2010</v>
      </c>
      <c r="F745" s="280">
        <v>258000</v>
      </c>
      <c r="G745" s="10" t="s">
        <v>60</v>
      </c>
    </row>
    <row r="746" spans="1:7" ht="25.5" x14ac:dyDescent="0.25">
      <c r="A746" s="164">
        <v>41</v>
      </c>
      <c r="B746" s="167" t="s">
        <v>868</v>
      </c>
      <c r="C746" s="191" t="s">
        <v>66</v>
      </c>
      <c r="D746" s="150">
        <v>2013</v>
      </c>
      <c r="E746" s="150">
        <v>2014</v>
      </c>
      <c r="F746" s="280">
        <v>1500000</v>
      </c>
      <c r="G746" s="10" t="s">
        <v>60</v>
      </c>
    </row>
    <row r="747" spans="1:7" ht="25.5" x14ac:dyDescent="0.25">
      <c r="A747" s="164">
        <v>42</v>
      </c>
      <c r="B747" s="167" t="s">
        <v>246</v>
      </c>
      <c r="C747" s="191" t="s">
        <v>62</v>
      </c>
      <c r="D747" s="150">
        <v>2005</v>
      </c>
      <c r="E747" s="150">
        <v>2005</v>
      </c>
      <c r="F747" s="280">
        <v>237500</v>
      </c>
      <c r="G747" s="15" t="s">
        <v>60</v>
      </c>
    </row>
    <row r="748" spans="1:7" ht="25.5" x14ac:dyDescent="0.25">
      <c r="A748" s="164">
        <v>43</v>
      </c>
      <c r="B748" s="167" t="s">
        <v>869</v>
      </c>
      <c r="C748" s="191" t="s">
        <v>62</v>
      </c>
      <c r="D748" s="150">
        <v>2009</v>
      </c>
      <c r="E748" s="150">
        <v>2009</v>
      </c>
      <c r="F748" s="280">
        <v>225000</v>
      </c>
      <c r="G748" s="15" t="s">
        <v>60</v>
      </c>
    </row>
    <row r="749" spans="1:7" ht="25.5" x14ac:dyDescent="0.25">
      <c r="A749" s="164">
        <v>44</v>
      </c>
      <c r="B749" s="167" t="s">
        <v>870</v>
      </c>
      <c r="C749" s="191" t="s">
        <v>62</v>
      </c>
      <c r="D749" s="150">
        <v>2004</v>
      </c>
      <c r="E749" s="150">
        <v>2006</v>
      </c>
      <c r="F749" s="280">
        <v>550000</v>
      </c>
      <c r="G749" s="15" t="s">
        <v>60</v>
      </c>
    </row>
    <row r="750" spans="1:7" ht="25.5" x14ac:dyDescent="0.25">
      <c r="A750" s="164">
        <v>45</v>
      </c>
      <c r="B750" s="167" t="s">
        <v>871</v>
      </c>
      <c r="C750" s="191" t="s">
        <v>62</v>
      </c>
      <c r="D750" s="150">
        <v>2008</v>
      </c>
      <c r="E750" s="150">
        <v>2011</v>
      </c>
      <c r="F750" s="280">
        <v>3500000</v>
      </c>
      <c r="G750" s="15" t="s">
        <v>60</v>
      </c>
    </row>
    <row r="751" spans="1:7" ht="25.5" x14ac:dyDescent="0.25">
      <c r="A751" s="164">
        <v>46</v>
      </c>
      <c r="B751" s="167" t="s">
        <v>872</v>
      </c>
      <c r="C751" s="191" t="s">
        <v>62</v>
      </c>
      <c r="D751" s="150">
        <v>2010</v>
      </c>
      <c r="E751" s="150">
        <v>2010</v>
      </c>
      <c r="F751" s="280">
        <v>300000</v>
      </c>
      <c r="G751" s="15" t="s">
        <v>60</v>
      </c>
    </row>
    <row r="752" spans="1:7" ht="25.5" x14ac:dyDescent="0.25">
      <c r="A752" s="164">
        <v>47</v>
      </c>
      <c r="B752" s="167" t="s">
        <v>873</v>
      </c>
      <c r="C752" s="191" t="s">
        <v>62</v>
      </c>
      <c r="D752" s="150">
        <v>2010</v>
      </c>
      <c r="E752" s="150">
        <v>2010</v>
      </c>
      <c r="F752" s="280">
        <v>215300</v>
      </c>
      <c r="G752" s="15" t="s">
        <v>60</v>
      </c>
    </row>
    <row r="753" spans="1:7" ht="25.5" x14ac:dyDescent="0.25">
      <c r="A753" s="164">
        <v>48</v>
      </c>
      <c r="B753" s="167" t="s">
        <v>874</v>
      </c>
      <c r="C753" s="191" t="s">
        <v>62</v>
      </c>
      <c r="D753" s="150">
        <v>2010</v>
      </c>
      <c r="E753" s="150">
        <v>2010</v>
      </c>
      <c r="F753" s="280">
        <v>250000</v>
      </c>
      <c r="G753" s="15" t="s">
        <v>60</v>
      </c>
    </row>
    <row r="754" spans="1:7" ht="25.5" x14ac:dyDescent="0.25">
      <c r="A754" s="164">
        <v>49</v>
      </c>
      <c r="B754" s="167" t="s">
        <v>262</v>
      </c>
      <c r="C754" s="191" t="s">
        <v>62</v>
      </c>
      <c r="D754" s="150">
        <v>2015</v>
      </c>
      <c r="E754" s="150">
        <v>2016</v>
      </c>
      <c r="F754" s="280">
        <v>2000000</v>
      </c>
      <c r="G754" s="15" t="s">
        <v>60</v>
      </c>
    </row>
    <row r="755" spans="1:7" ht="25.5" x14ac:dyDescent="0.25">
      <c r="A755" s="164">
        <v>50</v>
      </c>
      <c r="B755" s="167" t="s">
        <v>875</v>
      </c>
      <c r="C755" s="191" t="s">
        <v>65</v>
      </c>
      <c r="D755" s="150">
        <v>2013</v>
      </c>
      <c r="E755" s="150">
        <v>2015</v>
      </c>
      <c r="F755" s="280">
        <v>3500000</v>
      </c>
      <c r="G755" s="15" t="s">
        <v>60</v>
      </c>
    </row>
    <row r="756" spans="1:7" ht="25.5" x14ac:dyDescent="0.25">
      <c r="A756" s="164">
        <v>51</v>
      </c>
      <c r="B756" s="167" t="s">
        <v>876</v>
      </c>
      <c r="C756" s="191" t="s">
        <v>65</v>
      </c>
      <c r="D756" s="150">
        <v>2012</v>
      </c>
      <c r="E756" s="150">
        <v>2014</v>
      </c>
      <c r="F756" s="280">
        <v>4000000</v>
      </c>
      <c r="G756" s="15" t="s">
        <v>60</v>
      </c>
    </row>
    <row r="757" spans="1:7" ht="25.5" x14ac:dyDescent="0.25">
      <c r="A757" s="164">
        <v>52</v>
      </c>
      <c r="B757" s="167" t="s">
        <v>877</v>
      </c>
      <c r="C757" s="191" t="s">
        <v>65</v>
      </c>
      <c r="D757" s="150">
        <v>2009</v>
      </c>
      <c r="E757" s="150">
        <v>2009</v>
      </c>
      <c r="F757" s="280">
        <v>2300000</v>
      </c>
      <c r="G757" s="15" t="s">
        <v>60</v>
      </c>
    </row>
    <row r="758" spans="1:7" ht="25.5" x14ac:dyDescent="0.25">
      <c r="A758" s="164">
        <v>53</v>
      </c>
      <c r="B758" s="167" t="s">
        <v>878</v>
      </c>
      <c r="C758" s="191" t="s">
        <v>65</v>
      </c>
      <c r="D758" s="150">
        <v>2012</v>
      </c>
      <c r="E758" s="150">
        <v>2014</v>
      </c>
      <c r="F758" s="280">
        <v>4000000</v>
      </c>
      <c r="G758" s="15" t="s">
        <v>60</v>
      </c>
    </row>
    <row r="759" spans="1:7" ht="25.5" x14ac:dyDescent="0.25">
      <c r="A759" s="164">
        <v>54</v>
      </c>
      <c r="B759" s="167" t="s">
        <v>879</v>
      </c>
      <c r="C759" s="191" t="s">
        <v>65</v>
      </c>
      <c r="D759" s="150">
        <v>2011</v>
      </c>
      <c r="E759" s="150">
        <v>2011</v>
      </c>
      <c r="F759" s="280">
        <v>680000</v>
      </c>
      <c r="G759" s="15" t="s">
        <v>60</v>
      </c>
    </row>
    <row r="760" spans="1:7" ht="25.5" x14ac:dyDescent="0.25">
      <c r="A760" s="164">
        <v>55</v>
      </c>
      <c r="B760" s="167" t="s">
        <v>880</v>
      </c>
      <c r="C760" s="191" t="s">
        <v>64</v>
      </c>
      <c r="D760" s="150">
        <v>2004</v>
      </c>
      <c r="E760" s="150">
        <v>2007</v>
      </c>
      <c r="F760" s="280">
        <v>940000</v>
      </c>
      <c r="G760" s="10" t="s">
        <v>60</v>
      </c>
    </row>
    <row r="761" spans="1:7" ht="25.5" x14ac:dyDescent="0.25">
      <c r="A761" s="164">
        <v>56</v>
      </c>
      <c r="B761" s="167" t="s">
        <v>881</v>
      </c>
      <c r="C761" s="191" t="s">
        <v>64</v>
      </c>
      <c r="D761" s="150">
        <v>2006</v>
      </c>
      <c r="E761" s="150">
        <v>2008</v>
      </c>
      <c r="F761" s="280">
        <v>1539000</v>
      </c>
      <c r="G761" s="10" t="s">
        <v>60</v>
      </c>
    </row>
    <row r="762" spans="1:7" ht="25.5" x14ac:dyDescent="0.25">
      <c r="A762" s="164">
        <v>57</v>
      </c>
      <c r="B762" s="167" t="s">
        <v>882</v>
      </c>
      <c r="C762" s="191" t="s">
        <v>64</v>
      </c>
      <c r="D762" s="150">
        <v>2012</v>
      </c>
      <c r="E762" s="150">
        <v>2014</v>
      </c>
      <c r="F762" s="280">
        <v>4000000</v>
      </c>
      <c r="G762" s="145" t="s">
        <v>60</v>
      </c>
    </row>
    <row r="763" spans="1:7" ht="25.5" x14ac:dyDescent="0.25">
      <c r="A763" s="164">
        <v>58</v>
      </c>
      <c r="B763" s="167" t="s">
        <v>883</v>
      </c>
      <c r="C763" s="191" t="s">
        <v>64</v>
      </c>
      <c r="D763" s="150">
        <v>2010</v>
      </c>
      <c r="E763" s="150">
        <v>2010</v>
      </c>
      <c r="F763" s="280">
        <v>4000000</v>
      </c>
      <c r="G763" s="145" t="s">
        <v>60</v>
      </c>
    </row>
    <row r="764" spans="1:7" ht="25.5" x14ac:dyDescent="0.25">
      <c r="A764" s="164">
        <v>59</v>
      </c>
      <c r="B764" s="167" t="s">
        <v>259</v>
      </c>
      <c r="C764" s="191" t="s">
        <v>63</v>
      </c>
      <c r="D764" s="150">
        <v>2012</v>
      </c>
      <c r="E764" s="150">
        <v>2013</v>
      </c>
      <c r="F764" s="280">
        <v>1000000</v>
      </c>
      <c r="G764" s="145" t="s">
        <v>60</v>
      </c>
    </row>
    <row r="765" spans="1:7" ht="25.5" x14ac:dyDescent="0.25">
      <c r="A765" s="164">
        <v>60</v>
      </c>
      <c r="B765" s="167" t="s">
        <v>256</v>
      </c>
      <c r="C765" s="191" t="s">
        <v>61</v>
      </c>
      <c r="D765" s="150">
        <v>2015</v>
      </c>
      <c r="E765" s="150">
        <v>2016</v>
      </c>
      <c r="F765" s="280">
        <v>2500000</v>
      </c>
      <c r="G765" s="145" t="s">
        <v>60</v>
      </c>
    </row>
    <row r="766" spans="1:7" ht="25.5" x14ac:dyDescent="0.25">
      <c r="A766" s="164">
        <v>61</v>
      </c>
      <c r="B766" s="167" t="s">
        <v>253</v>
      </c>
      <c r="C766" s="191" t="s">
        <v>66</v>
      </c>
      <c r="D766" s="150">
        <v>2013</v>
      </c>
      <c r="E766" s="150">
        <v>2015</v>
      </c>
      <c r="F766" s="280">
        <v>3500000</v>
      </c>
      <c r="G766" s="145" t="s">
        <v>60</v>
      </c>
    </row>
    <row r="767" spans="1:7" ht="25.5" x14ac:dyDescent="0.25">
      <c r="A767" s="164">
        <v>62</v>
      </c>
      <c r="B767" s="167" t="s">
        <v>884</v>
      </c>
      <c r="C767" s="191" t="s">
        <v>66</v>
      </c>
      <c r="D767" s="150">
        <v>2004</v>
      </c>
      <c r="E767" s="150">
        <v>2006</v>
      </c>
      <c r="F767" s="280">
        <v>1395000</v>
      </c>
      <c r="G767" s="145" t="s">
        <v>60</v>
      </c>
    </row>
    <row r="768" spans="1:7" ht="25.5" x14ac:dyDescent="0.25">
      <c r="A768" s="164">
        <v>63</v>
      </c>
      <c r="B768" s="167" t="s">
        <v>885</v>
      </c>
      <c r="C768" s="191" t="s">
        <v>66</v>
      </c>
      <c r="D768" s="150">
        <v>2010</v>
      </c>
      <c r="E768" s="150">
        <v>2012</v>
      </c>
      <c r="F768" s="280">
        <v>3400000</v>
      </c>
      <c r="G768" s="145" t="s">
        <v>60</v>
      </c>
    </row>
    <row r="769" spans="1:7" ht="25.5" x14ac:dyDescent="0.25">
      <c r="A769" s="164">
        <v>64</v>
      </c>
      <c r="B769" s="167" t="s">
        <v>886</v>
      </c>
      <c r="C769" s="191" t="s">
        <v>66</v>
      </c>
      <c r="D769" s="150">
        <v>2007</v>
      </c>
      <c r="E769" s="150">
        <v>2008</v>
      </c>
      <c r="F769" s="280">
        <v>3000000</v>
      </c>
      <c r="G769" s="145" t="s">
        <v>60</v>
      </c>
    </row>
    <row r="770" spans="1:7" ht="25.5" x14ac:dyDescent="0.25">
      <c r="A770" s="164">
        <v>65</v>
      </c>
      <c r="B770" s="167" t="s">
        <v>258</v>
      </c>
      <c r="C770" s="191" t="s">
        <v>66</v>
      </c>
      <c r="D770" s="150">
        <v>2010</v>
      </c>
      <c r="E770" s="150">
        <v>2010</v>
      </c>
      <c r="F770" s="280">
        <v>610000</v>
      </c>
      <c r="G770" s="145" t="s">
        <v>60</v>
      </c>
    </row>
    <row r="771" spans="1:7" ht="25.5" x14ac:dyDescent="0.25">
      <c r="A771" s="164">
        <v>66</v>
      </c>
      <c r="B771" s="167" t="s">
        <v>887</v>
      </c>
      <c r="C771" s="191" t="s">
        <v>62</v>
      </c>
      <c r="D771" s="150">
        <v>2005</v>
      </c>
      <c r="E771" s="150">
        <v>2007</v>
      </c>
      <c r="F771" s="280">
        <v>939000</v>
      </c>
      <c r="G771" s="145" t="s">
        <v>60</v>
      </c>
    </row>
    <row r="772" spans="1:7" ht="25.5" x14ac:dyDescent="0.25">
      <c r="A772" s="164">
        <v>67</v>
      </c>
      <c r="B772" s="167" t="s">
        <v>888</v>
      </c>
      <c r="C772" s="191" t="s">
        <v>65</v>
      </c>
      <c r="D772" s="150">
        <v>2010</v>
      </c>
      <c r="E772" s="150">
        <v>2010</v>
      </c>
      <c r="F772" s="280">
        <v>622000</v>
      </c>
      <c r="G772" s="145" t="s">
        <v>60</v>
      </c>
    </row>
    <row r="773" spans="1:7" ht="25.5" x14ac:dyDescent="0.25">
      <c r="A773" s="164">
        <v>68</v>
      </c>
      <c r="B773" s="167" t="s">
        <v>889</v>
      </c>
      <c r="C773" s="191" t="s">
        <v>65</v>
      </c>
      <c r="D773" s="150">
        <v>2006</v>
      </c>
      <c r="E773" s="150">
        <v>2007</v>
      </c>
      <c r="F773" s="280">
        <v>3500000</v>
      </c>
      <c r="G773" s="145" t="s">
        <v>60</v>
      </c>
    </row>
    <row r="774" spans="1:7" ht="25.5" x14ac:dyDescent="0.25">
      <c r="A774" s="164">
        <v>69</v>
      </c>
      <c r="B774" s="167" t="s">
        <v>890</v>
      </c>
      <c r="C774" s="191" t="s">
        <v>65</v>
      </c>
      <c r="D774" s="150">
        <v>2006</v>
      </c>
      <c r="E774" s="150">
        <v>2008</v>
      </c>
      <c r="F774" s="280">
        <v>4000000</v>
      </c>
      <c r="G774" s="145" t="s">
        <v>60</v>
      </c>
    </row>
    <row r="775" spans="1:7" ht="25.5" x14ac:dyDescent="0.25">
      <c r="A775" s="164">
        <v>70</v>
      </c>
      <c r="B775" s="167" t="s">
        <v>891</v>
      </c>
      <c r="C775" s="191" t="s">
        <v>65</v>
      </c>
      <c r="D775" s="150">
        <v>2006</v>
      </c>
      <c r="E775" s="150">
        <v>2008</v>
      </c>
      <c r="F775" s="280">
        <v>3500000</v>
      </c>
      <c r="G775" s="145" t="s">
        <v>60</v>
      </c>
    </row>
    <row r="776" spans="1:7" ht="25.5" x14ac:dyDescent="0.25">
      <c r="A776" s="164">
        <v>71</v>
      </c>
      <c r="B776" s="167" t="s">
        <v>892</v>
      </c>
      <c r="C776" s="191" t="s">
        <v>65</v>
      </c>
      <c r="D776" s="150">
        <v>2008</v>
      </c>
      <c r="E776" s="150">
        <v>2011</v>
      </c>
      <c r="F776" s="280">
        <v>0</v>
      </c>
      <c r="G776" s="145" t="s">
        <v>60</v>
      </c>
    </row>
    <row r="777" spans="1:7" ht="25.5" x14ac:dyDescent="0.25">
      <c r="A777" s="164">
        <v>72</v>
      </c>
      <c r="B777" s="167" t="s">
        <v>893</v>
      </c>
      <c r="C777" s="191" t="s">
        <v>65</v>
      </c>
      <c r="D777" s="150">
        <v>2006</v>
      </c>
      <c r="E777" s="150">
        <v>2007</v>
      </c>
      <c r="F777" s="280">
        <v>2000000</v>
      </c>
      <c r="G777" s="145" t="s">
        <v>60</v>
      </c>
    </row>
    <row r="778" spans="1:7" ht="25.5" x14ac:dyDescent="0.25">
      <c r="A778" s="164">
        <v>73</v>
      </c>
      <c r="B778" s="167" t="s">
        <v>894</v>
      </c>
      <c r="C778" s="191" t="s">
        <v>64</v>
      </c>
      <c r="D778" s="150">
        <v>2012</v>
      </c>
      <c r="E778" s="150">
        <v>2012</v>
      </c>
      <c r="F778" s="280">
        <v>400000</v>
      </c>
      <c r="G778" s="145" t="s">
        <v>60</v>
      </c>
    </row>
    <row r="779" spans="1:7" ht="25.5" x14ac:dyDescent="0.25">
      <c r="A779" s="164">
        <v>74</v>
      </c>
      <c r="B779" s="167" t="s">
        <v>895</v>
      </c>
      <c r="C779" s="191" t="s">
        <v>64</v>
      </c>
      <c r="D779" s="150">
        <v>2010</v>
      </c>
      <c r="E779" s="150">
        <v>2010</v>
      </c>
      <c r="F779" s="280">
        <v>850000</v>
      </c>
      <c r="G779" s="145" t="s">
        <v>60</v>
      </c>
    </row>
    <row r="780" spans="1:7" ht="25.5" x14ac:dyDescent="0.25">
      <c r="A780" s="164">
        <v>75</v>
      </c>
      <c r="B780" s="167" t="s">
        <v>896</v>
      </c>
      <c r="C780" s="191" t="s">
        <v>64</v>
      </c>
      <c r="D780" s="150">
        <v>2010</v>
      </c>
      <c r="E780" s="150">
        <v>2010</v>
      </c>
      <c r="F780" s="280">
        <v>1500000</v>
      </c>
      <c r="G780" s="145" t="s">
        <v>60</v>
      </c>
    </row>
    <row r="781" spans="1:7" ht="25.5" x14ac:dyDescent="0.25">
      <c r="A781" s="164">
        <v>76</v>
      </c>
      <c r="B781" s="167" t="s">
        <v>897</v>
      </c>
      <c r="C781" s="191" t="s">
        <v>64</v>
      </c>
      <c r="D781" s="150">
        <v>2007</v>
      </c>
      <c r="E781" s="150">
        <v>2007</v>
      </c>
      <c r="F781" s="280">
        <v>2000000</v>
      </c>
      <c r="G781" s="145" t="s">
        <v>60</v>
      </c>
    </row>
    <row r="782" spans="1:7" ht="25.5" x14ac:dyDescent="0.25">
      <c r="A782" s="164">
        <v>77</v>
      </c>
      <c r="B782" s="167" t="s">
        <v>898</v>
      </c>
      <c r="C782" s="191" t="s">
        <v>64</v>
      </c>
      <c r="D782" s="150">
        <v>2016</v>
      </c>
      <c r="E782" s="150">
        <v>2016</v>
      </c>
      <c r="F782" s="280">
        <v>2500000</v>
      </c>
      <c r="G782" s="145" t="s">
        <v>60</v>
      </c>
    </row>
    <row r="783" spans="1:7" ht="25.5" x14ac:dyDescent="0.25">
      <c r="A783" s="164">
        <v>78</v>
      </c>
      <c r="B783" s="167" t="s">
        <v>251</v>
      </c>
      <c r="C783" s="191" t="s">
        <v>63</v>
      </c>
      <c r="D783" s="150">
        <v>2006</v>
      </c>
      <c r="E783" s="150">
        <v>2006</v>
      </c>
      <c r="F783" s="280">
        <v>500000</v>
      </c>
      <c r="G783" s="145" t="s">
        <v>60</v>
      </c>
    </row>
    <row r="784" spans="1:7" ht="25.5" x14ac:dyDescent="0.25">
      <c r="A784" s="164">
        <v>79</v>
      </c>
      <c r="B784" s="167" t="s">
        <v>899</v>
      </c>
      <c r="C784" s="191" t="s">
        <v>64</v>
      </c>
      <c r="D784" s="150">
        <v>2014</v>
      </c>
      <c r="E784" s="150">
        <v>2014</v>
      </c>
      <c r="F784" s="280">
        <v>4820000</v>
      </c>
      <c r="G784" s="145" t="s">
        <v>60</v>
      </c>
    </row>
    <row r="785" spans="1:7" ht="25.5" x14ac:dyDescent="0.25">
      <c r="A785" s="164">
        <v>80</v>
      </c>
      <c r="B785" s="167" t="s">
        <v>900</v>
      </c>
      <c r="C785" s="191" t="s">
        <v>63</v>
      </c>
      <c r="D785" s="150">
        <v>2005</v>
      </c>
      <c r="E785" s="150">
        <v>2009</v>
      </c>
      <c r="F785" s="280">
        <v>3000000</v>
      </c>
      <c r="G785" s="145" t="s">
        <v>60</v>
      </c>
    </row>
    <row r="786" spans="1:7" ht="25.5" x14ac:dyDescent="0.25">
      <c r="A786" s="164">
        <v>81</v>
      </c>
      <c r="B786" s="167" t="s">
        <v>901</v>
      </c>
      <c r="C786" s="191" t="s">
        <v>63</v>
      </c>
      <c r="D786" s="150">
        <v>2007</v>
      </c>
      <c r="E786" s="150">
        <v>2007</v>
      </c>
      <c r="F786" s="280">
        <v>2000000</v>
      </c>
      <c r="G786" s="145" t="s">
        <v>60</v>
      </c>
    </row>
    <row r="787" spans="1:7" ht="25.5" x14ac:dyDescent="0.25">
      <c r="A787" s="164">
        <v>82</v>
      </c>
      <c r="B787" s="167" t="s">
        <v>902</v>
      </c>
      <c r="C787" s="191" t="s">
        <v>61</v>
      </c>
      <c r="D787" s="150">
        <v>2005</v>
      </c>
      <c r="E787" s="150">
        <v>2009</v>
      </c>
      <c r="F787" s="280">
        <v>3000000</v>
      </c>
      <c r="G787" s="145" t="s">
        <v>60</v>
      </c>
    </row>
    <row r="788" spans="1:7" ht="25.5" x14ac:dyDescent="0.25">
      <c r="A788" s="164">
        <v>83</v>
      </c>
      <c r="B788" s="167" t="s">
        <v>903</v>
      </c>
      <c r="C788" s="191" t="s">
        <v>61</v>
      </c>
      <c r="D788" s="150">
        <v>2007</v>
      </c>
      <c r="E788" s="150">
        <v>2007</v>
      </c>
      <c r="F788" s="280">
        <v>2000000</v>
      </c>
      <c r="G788" s="145" t="s">
        <v>60</v>
      </c>
    </row>
    <row r="789" spans="1:7" ht="25.5" x14ac:dyDescent="0.25">
      <c r="A789" s="164">
        <v>84</v>
      </c>
      <c r="B789" s="167" t="s">
        <v>904</v>
      </c>
      <c r="C789" s="191" t="s">
        <v>61</v>
      </c>
      <c r="D789" s="150">
        <v>2011</v>
      </c>
      <c r="E789" s="150">
        <v>2012</v>
      </c>
      <c r="F789" s="280">
        <v>4000000</v>
      </c>
      <c r="G789" s="145" t="s">
        <v>60</v>
      </c>
    </row>
    <row r="790" spans="1:7" ht="25.5" x14ac:dyDescent="0.25">
      <c r="A790" s="164">
        <v>85</v>
      </c>
      <c r="B790" s="167" t="s">
        <v>252</v>
      </c>
      <c r="C790" s="191" t="s">
        <v>66</v>
      </c>
      <c r="D790" s="150">
        <v>2004</v>
      </c>
      <c r="E790" s="150">
        <v>2007</v>
      </c>
      <c r="F790" s="280">
        <v>3000000</v>
      </c>
      <c r="G790" s="145" t="s">
        <v>60</v>
      </c>
    </row>
    <row r="791" spans="1:7" ht="25.5" x14ac:dyDescent="0.25">
      <c r="A791" s="164">
        <v>86</v>
      </c>
      <c r="B791" s="167" t="s">
        <v>905</v>
      </c>
      <c r="C791" s="191" t="s">
        <v>66</v>
      </c>
      <c r="D791" s="150">
        <v>2008</v>
      </c>
      <c r="E791" s="150">
        <v>2008</v>
      </c>
      <c r="F791" s="280">
        <v>2000000</v>
      </c>
      <c r="G791" s="145" t="s">
        <v>60</v>
      </c>
    </row>
    <row r="792" spans="1:7" ht="25.5" x14ac:dyDescent="0.25">
      <c r="A792" s="164">
        <v>87</v>
      </c>
      <c r="B792" s="167" t="s">
        <v>906</v>
      </c>
      <c r="C792" s="191" t="s">
        <v>62</v>
      </c>
      <c r="D792" s="150">
        <v>2009</v>
      </c>
      <c r="E792" s="150">
        <v>2012</v>
      </c>
      <c r="F792" s="280">
        <v>0</v>
      </c>
      <c r="G792" s="145" t="s">
        <v>60</v>
      </c>
    </row>
    <row r="793" spans="1:7" ht="25.5" x14ac:dyDescent="0.25">
      <c r="A793" s="164">
        <v>88</v>
      </c>
      <c r="B793" s="450" t="s">
        <v>721</v>
      </c>
      <c r="C793" s="450"/>
      <c r="D793" s="450"/>
      <c r="E793" s="450"/>
      <c r="F793" s="231">
        <v>35815444</v>
      </c>
      <c r="G793" s="145" t="s">
        <v>60</v>
      </c>
    </row>
    <row r="794" spans="1:7" ht="25.5" x14ac:dyDescent="0.25">
      <c r="A794" s="164">
        <v>89</v>
      </c>
      <c r="B794" s="450" t="s">
        <v>722</v>
      </c>
      <c r="C794" s="450"/>
      <c r="D794" s="450"/>
      <c r="E794" s="450"/>
      <c r="F794" s="231">
        <v>20000000</v>
      </c>
      <c r="G794" s="145" t="s">
        <v>60</v>
      </c>
    </row>
    <row r="795" spans="1:7" ht="25.5" x14ac:dyDescent="0.25">
      <c r="A795" s="164">
        <v>90</v>
      </c>
      <c r="B795" s="167" t="s">
        <v>1133</v>
      </c>
      <c r="C795" s="191" t="s">
        <v>65</v>
      </c>
      <c r="D795" s="150">
        <v>2017</v>
      </c>
      <c r="E795" s="150">
        <v>2019</v>
      </c>
      <c r="F795" s="280">
        <v>8000000</v>
      </c>
      <c r="G795" s="145" t="s">
        <v>60</v>
      </c>
    </row>
    <row r="796" spans="1:7" ht="25.5" x14ac:dyDescent="0.25">
      <c r="A796" s="164">
        <v>91</v>
      </c>
      <c r="B796" s="167" t="s">
        <v>1134</v>
      </c>
      <c r="C796" s="191" t="s">
        <v>65</v>
      </c>
      <c r="D796" s="150">
        <v>2017</v>
      </c>
      <c r="E796" s="150">
        <v>2019</v>
      </c>
      <c r="F796" s="280">
        <v>2148160</v>
      </c>
      <c r="G796" s="145" t="s">
        <v>60</v>
      </c>
    </row>
    <row r="797" spans="1:7" ht="25.5" x14ac:dyDescent="0.25">
      <c r="A797" s="164">
        <v>92</v>
      </c>
      <c r="B797" s="167" t="s">
        <v>910</v>
      </c>
      <c r="C797" s="191" t="s">
        <v>65</v>
      </c>
      <c r="D797" s="150">
        <v>2017</v>
      </c>
      <c r="E797" s="150">
        <v>2018</v>
      </c>
      <c r="F797" s="280">
        <v>2681800</v>
      </c>
      <c r="G797" s="145" t="s">
        <v>60</v>
      </c>
    </row>
    <row r="798" spans="1:7" ht="25.5" x14ac:dyDescent="0.25">
      <c r="A798" s="164">
        <v>93</v>
      </c>
      <c r="B798" s="167" t="s">
        <v>256</v>
      </c>
      <c r="C798" s="191" t="s">
        <v>61</v>
      </c>
      <c r="D798" s="150">
        <v>2017</v>
      </c>
      <c r="E798" s="150">
        <v>2019</v>
      </c>
      <c r="F798" s="174">
        <v>4250000</v>
      </c>
      <c r="G798" s="145" t="s">
        <v>60</v>
      </c>
    </row>
    <row r="799" spans="1:7" ht="25.5" x14ac:dyDescent="0.25">
      <c r="A799" s="164">
        <v>94</v>
      </c>
      <c r="B799" s="167" t="s">
        <v>264</v>
      </c>
      <c r="C799" s="191" t="s">
        <v>66</v>
      </c>
      <c r="D799" s="150">
        <v>2015</v>
      </c>
      <c r="E799" s="150">
        <v>2018</v>
      </c>
      <c r="F799" s="174">
        <v>3500000</v>
      </c>
      <c r="G799" s="145" t="s">
        <v>60</v>
      </c>
    </row>
    <row r="800" spans="1:7" ht="25.5" x14ac:dyDescent="0.25">
      <c r="A800" s="164">
        <v>95</v>
      </c>
      <c r="B800" s="167" t="s">
        <v>912</v>
      </c>
      <c r="C800" s="191" t="s">
        <v>66</v>
      </c>
      <c r="D800" s="150">
        <v>2015</v>
      </c>
      <c r="E800" s="150">
        <v>2018</v>
      </c>
      <c r="F800" s="174">
        <v>5000000</v>
      </c>
      <c r="G800" s="145" t="s">
        <v>60</v>
      </c>
    </row>
    <row r="801" spans="1:7" ht="25.5" x14ac:dyDescent="0.25">
      <c r="A801" s="164">
        <v>96</v>
      </c>
      <c r="B801" s="167" t="s">
        <v>914</v>
      </c>
      <c r="C801" s="191" t="s">
        <v>65</v>
      </c>
      <c r="D801" s="150">
        <v>2017</v>
      </c>
      <c r="E801" s="150">
        <v>2018</v>
      </c>
      <c r="F801" s="174">
        <v>1681000</v>
      </c>
      <c r="G801" s="145" t="s">
        <v>60</v>
      </c>
    </row>
    <row r="802" spans="1:7" ht="25.5" x14ac:dyDescent="0.25">
      <c r="A802" s="164">
        <v>97</v>
      </c>
      <c r="B802" s="167" t="s">
        <v>915</v>
      </c>
      <c r="C802" s="191" t="s">
        <v>64</v>
      </c>
      <c r="D802" s="150">
        <v>2016</v>
      </c>
      <c r="E802" s="150">
        <v>2017</v>
      </c>
      <c r="F802" s="174">
        <v>3257000</v>
      </c>
      <c r="G802" s="145" t="s">
        <v>60</v>
      </c>
    </row>
    <row r="803" spans="1:7" ht="25.5" x14ac:dyDescent="0.25">
      <c r="A803" s="164">
        <v>98</v>
      </c>
      <c r="B803" s="167" t="s">
        <v>916</v>
      </c>
      <c r="C803" s="191" t="s">
        <v>66</v>
      </c>
      <c r="D803" s="150">
        <v>2016</v>
      </c>
      <c r="E803" s="150">
        <v>2018</v>
      </c>
      <c r="F803" s="174">
        <v>6000000</v>
      </c>
      <c r="G803" s="145" t="s">
        <v>60</v>
      </c>
    </row>
    <row r="804" spans="1:7" ht="25.5" x14ac:dyDescent="0.25">
      <c r="A804" s="164">
        <v>99</v>
      </c>
      <c r="B804" s="167" t="s">
        <v>917</v>
      </c>
      <c r="C804" s="191" t="s">
        <v>66</v>
      </c>
      <c r="D804" s="150">
        <v>2016</v>
      </c>
      <c r="E804" s="150">
        <v>2018</v>
      </c>
      <c r="F804" s="174">
        <v>4000000</v>
      </c>
      <c r="G804" s="145" t="s">
        <v>60</v>
      </c>
    </row>
    <row r="805" spans="1:7" ht="25.5" x14ac:dyDescent="0.25">
      <c r="A805" s="164">
        <v>100</v>
      </c>
      <c r="B805" s="167" t="s">
        <v>1135</v>
      </c>
      <c r="C805" s="191" t="s">
        <v>61</v>
      </c>
      <c r="D805" s="150">
        <v>2017</v>
      </c>
      <c r="E805" s="150">
        <v>2019</v>
      </c>
      <c r="F805" s="174">
        <v>4029177</v>
      </c>
      <c r="G805" s="145" t="s">
        <v>60</v>
      </c>
    </row>
    <row r="806" spans="1:7" ht="25.5" x14ac:dyDescent="0.25">
      <c r="A806" s="164">
        <v>101</v>
      </c>
      <c r="B806" s="167" t="s">
        <v>911</v>
      </c>
      <c r="C806" s="191" t="s">
        <v>61</v>
      </c>
      <c r="D806" s="150">
        <v>2016</v>
      </c>
      <c r="E806" s="150">
        <v>2019</v>
      </c>
      <c r="F806" s="174">
        <v>2659698</v>
      </c>
      <c r="G806" s="145" t="s">
        <v>60</v>
      </c>
    </row>
    <row r="807" spans="1:7" ht="25.5" x14ac:dyDescent="0.25">
      <c r="A807" s="164" t="s">
        <v>1406</v>
      </c>
      <c r="B807" s="167" t="s">
        <v>913</v>
      </c>
      <c r="C807" s="191" t="s">
        <v>65</v>
      </c>
      <c r="D807" s="150">
        <v>2017</v>
      </c>
      <c r="E807" s="150">
        <v>2019</v>
      </c>
      <c r="F807" s="174">
        <v>8520372</v>
      </c>
      <c r="G807" s="145" t="s">
        <v>60</v>
      </c>
    </row>
    <row r="808" spans="1:7" ht="25.5" x14ac:dyDescent="0.25">
      <c r="A808" s="164" t="s">
        <v>1407</v>
      </c>
      <c r="B808" s="391" t="s">
        <v>1136</v>
      </c>
      <c r="C808" s="320" t="s">
        <v>61</v>
      </c>
      <c r="D808" s="321">
        <v>2017</v>
      </c>
      <c r="E808" s="321">
        <v>2021</v>
      </c>
      <c r="F808" s="322">
        <v>5187820</v>
      </c>
      <c r="G808" s="145" t="s">
        <v>60</v>
      </c>
    </row>
    <row r="809" spans="1:7" ht="25.5" x14ac:dyDescent="0.25">
      <c r="A809" s="164" t="s">
        <v>1408</v>
      </c>
      <c r="B809" s="391" t="s">
        <v>1423</v>
      </c>
      <c r="C809" s="392" t="s">
        <v>62</v>
      </c>
      <c r="D809" s="150">
        <v>2021</v>
      </c>
      <c r="E809" s="150">
        <v>2021</v>
      </c>
      <c r="F809" s="174">
        <v>2750000</v>
      </c>
      <c r="G809" s="145" t="s">
        <v>60</v>
      </c>
    </row>
    <row r="810" spans="1:7" x14ac:dyDescent="0.25">
      <c r="A810" s="430" t="s">
        <v>8</v>
      </c>
      <c r="B810" s="430"/>
      <c r="C810" s="430"/>
      <c r="D810" s="430"/>
      <c r="E810" s="430"/>
      <c r="F810" s="284">
        <f>SUM(F706:F809)</f>
        <v>245387671</v>
      </c>
      <c r="G810" s="10"/>
    </row>
    <row r="811" spans="1:7" x14ac:dyDescent="0.25">
      <c r="A811" s="429" t="s">
        <v>1</v>
      </c>
      <c r="B811" s="429"/>
      <c r="C811" s="429"/>
      <c r="D811" s="429"/>
      <c r="E811" s="429"/>
      <c r="F811" s="429"/>
      <c r="G811" s="429"/>
    </row>
    <row r="812" spans="1:7" ht="25.5" x14ac:dyDescent="0.25">
      <c r="A812" s="164" t="s">
        <v>1308</v>
      </c>
      <c r="B812" s="344" t="s">
        <v>907</v>
      </c>
      <c r="C812" s="191" t="s">
        <v>65</v>
      </c>
      <c r="D812" s="150">
        <v>2018</v>
      </c>
      <c r="E812" s="150">
        <v>2023</v>
      </c>
      <c r="F812" s="280">
        <v>8200000</v>
      </c>
      <c r="G812" s="145" t="s">
        <v>76</v>
      </c>
    </row>
    <row r="813" spans="1:7" ht="25.5" x14ac:dyDescent="0.25">
      <c r="A813" s="164" t="s">
        <v>1309</v>
      </c>
      <c r="B813" s="344" t="s">
        <v>908</v>
      </c>
      <c r="C813" s="191" t="s">
        <v>65</v>
      </c>
      <c r="D813" s="150">
        <v>2015</v>
      </c>
      <c r="E813" s="150">
        <v>2023</v>
      </c>
      <c r="F813" s="280">
        <v>26400000</v>
      </c>
      <c r="G813" s="145" t="s">
        <v>76</v>
      </c>
    </row>
    <row r="814" spans="1:7" ht="25.5" x14ac:dyDescent="0.25">
      <c r="A814" s="164" t="s">
        <v>1310</v>
      </c>
      <c r="B814" s="344" t="s">
        <v>909</v>
      </c>
      <c r="C814" s="191" t="s">
        <v>65</v>
      </c>
      <c r="D814" s="150">
        <v>2016</v>
      </c>
      <c r="E814" s="150">
        <v>2023</v>
      </c>
      <c r="F814" s="280">
        <v>29000000</v>
      </c>
      <c r="G814" s="145" t="s">
        <v>76</v>
      </c>
    </row>
    <row r="815" spans="1:7" ht="25.5" x14ac:dyDescent="0.25">
      <c r="A815" s="164" t="s">
        <v>1311</v>
      </c>
      <c r="B815" s="344" t="s">
        <v>1132</v>
      </c>
      <c r="C815" s="191" t="s">
        <v>65</v>
      </c>
      <c r="D815" s="150">
        <v>2018</v>
      </c>
      <c r="E815" s="150">
        <v>2023</v>
      </c>
      <c r="F815" s="280">
        <v>36523233</v>
      </c>
      <c r="G815" s="145" t="s">
        <v>76</v>
      </c>
    </row>
    <row r="816" spans="1:7" ht="25.5" x14ac:dyDescent="0.25">
      <c r="A816" s="164" t="s">
        <v>1312</v>
      </c>
      <c r="B816" s="344" t="s">
        <v>263</v>
      </c>
      <c r="C816" s="191" t="s">
        <v>64</v>
      </c>
      <c r="D816" s="150">
        <v>2018</v>
      </c>
      <c r="E816" s="150">
        <v>2023</v>
      </c>
      <c r="F816" s="280">
        <v>8134000</v>
      </c>
      <c r="G816" s="145" t="s">
        <v>76</v>
      </c>
    </row>
    <row r="817" spans="1:7" ht="25.5" x14ac:dyDescent="0.25">
      <c r="A817" s="164" t="s">
        <v>1313</v>
      </c>
      <c r="B817" s="344" t="s">
        <v>261</v>
      </c>
      <c r="C817" s="191" t="s">
        <v>66</v>
      </c>
      <c r="D817" s="150">
        <v>2016</v>
      </c>
      <c r="E817" s="150">
        <v>2023</v>
      </c>
      <c r="F817" s="174">
        <v>30215083</v>
      </c>
      <c r="G817" s="145" t="s">
        <v>76</v>
      </c>
    </row>
    <row r="818" spans="1:7" ht="25.5" x14ac:dyDescent="0.25">
      <c r="A818" s="164" t="s">
        <v>1314</v>
      </c>
      <c r="B818" s="21" t="s">
        <v>1424</v>
      </c>
      <c r="C818" s="392" t="s">
        <v>66</v>
      </c>
      <c r="D818" s="30">
        <v>2021</v>
      </c>
      <c r="E818" s="30">
        <v>2023</v>
      </c>
      <c r="F818" s="292">
        <v>7680000</v>
      </c>
      <c r="G818" s="145" t="s">
        <v>76</v>
      </c>
    </row>
    <row r="819" spans="1:7" ht="25.5" x14ac:dyDescent="0.25">
      <c r="A819" s="164" t="s">
        <v>1315</v>
      </c>
      <c r="B819" s="21" t="s">
        <v>1425</v>
      </c>
      <c r="C819" s="392" t="s">
        <v>66</v>
      </c>
      <c r="D819" s="30">
        <v>2021</v>
      </c>
      <c r="E819" s="30">
        <v>2023</v>
      </c>
      <c r="F819" s="292">
        <v>8160000</v>
      </c>
      <c r="G819" s="145" t="s">
        <v>76</v>
      </c>
    </row>
    <row r="820" spans="1:7" ht="25.5" x14ac:dyDescent="0.25">
      <c r="A820" s="164" t="s">
        <v>1316</v>
      </c>
      <c r="B820" s="21" t="s">
        <v>1510</v>
      </c>
      <c r="C820" s="407" t="s">
        <v>64</v>
      </c>
      <c r="D820" s="30">
        <v>2022</v>
      </c>
      <c r="E820" s="30">
        <v>2023</v>
      </c>
      <c r="F820" s="292">
        <v>15648000</v>
      </c>
      <c r="G820" s="145" t="s">
        <v>76</v>
      </c>
    </row>
    <row r="821" spans="1:7" x14ac:dyDescent="0.25">
      <c r="A821" s="430" t="s">
        <v>8</v>
      </c>
      <c r="B821" s="430"/>
      <c r="C821" s="430"/>
      <c r="D821" s="430"/>
      <c r="E821" s="430"/>
      <c r="F821" s="284">
        <f>SUM(F812:F820)</f>
        <v>169960316</v>
      </c>
      <c r="G821" s="10"/>
    </row>
    <row r="822" spans="1:7" ht="28.5" x14ac:dyDescent="0.25">
      <c r="A822" s="431" t="s">
        <v>10</v>
      </c>
      <c r="B822" s="431"/>
      <c r="C822" s="431"/>
      <c r="D822" s="431"/>
      <c r="E822" s="431"/>
      <c r="F822" s="286">
        <f>F810+F821</f>
        <v>415347987</v>
      </c>
      <c r="G822" s="200"/>
    </row>
    <row r="823" spans="1:7" ht="21" x14ac:dyDescent="0.25">
      <c r="A823" s="432"/>
      <c r="B823" s="432"/>
      <c r="C823" s="432"/>
      <c r="D823" s="432"/>
      <c r="E823" s="432"/>
      <c r="F823" s="432"/>
      <c r="G823" s="432"/>
    </row>
    <row r="824" spans="1:7" ht="36.950000000000003" customHeight="1" x14ac:dyDescent="0.25">
      <c r="A824" s="428" t="s">
        <v>265</v>
      </c>
      <c r="B824" s="428"/>
      <c r="C824" s="428"/>
      <c r="D824" s="428"/>
      <c r="E824" s="428"/>
      <c r="F824" s="428"/>
      <c r="G824" s="428"/>
    </row>
    <row r="825" spans="1:7" x14ac:dyDescent="0.25">
      <c r="A825" s="429" t="s">
        <v>0</v>
      </c>
      <c r="B825" s="429"/>
      <c r="C825" s="429"/>
      <c r="D825" s="429"/>
      <c r="E825" s="429"/>
      <c r="F825" s="429"/>
      <c r="G825" s="429"/>
    </row>
    <row r="826" spans="1:7" ht="42" x14ac:dyDescent="0.25">
      <c r="A826" s="164">
        <v>1</v>
      </c>
      <c r="B826" s="133" t="s">
        <v>740</v>
      </c>
      <c r="C826" s="148" t="s">
        <v>741</v>
      </c>
      <c r="D826" s="158">
        <v>37460</v>
      </c>
      <c r="E826" s="158">
        <v>37575</v>
      </c>
      <c r="F826" s="231">
        <v>213517.63</v>
      </c>
      <c r="G826" s="145" t="s">
        <v>60</v>
      </c>
    </row>
    <row r="827" spans="1:7" ht="44.25" customHeight="1" x14ac:dyDescent="0.25">
      <c r="A827" s="164">
        <v>2</v>
      </c>
      <c r="B827" s="133" t="s">
        <v>742</v>
      </c>
      <c r="C827" s="148" t="s">
        <v>741</v>
      </c>
      <c r="D827" s="158">
        <v>37453</v>
      </c>
      <c r="E827" s="158">
        <v>37784</v>
      </c>
      <c r="F827" s="231">
        <v>379222.55</v>
      </c>
      <c r="G827" s="145" t="s">
        <v>60</v>
      </c>
    </row>
    <row r="828" spans="1:7" ht="42" x14ac:dyDescent="0.25">
      <c r="A828" s="164">
        <v>3</v>
      </c>
      <c r="B828" s="133" t="s">
        <v>743</v>
      </c>
      <c r="C828" s="148" t="s">
        <v>741</v>
      </c>
      <c r="D828" s="158">
        <v>37454</v>
      </c>
      <c r="E828" s="158">
        <v>37785</v>
      </c>
      <c r="F828" s="231">
        <v>561132.94999999995</v>
      </c>
      <c r="G828" s="145" t="s">
        <v>60</v>
      </c>
    </row>
    <row r="829" spans="1:7" ht="42" x14ac:dyDescent="0.25">
      <c r="A829" s="164">
        <v>4</v>
      </c>
      <c r="B829" s="133" t="s">
        <v>744</v>
      </c>
      <c r="C829" s="148" t="s">
        <v>741</v>
      </c>
      <c r="D829" s="158">
        <v>38677</v>
      </c>
      <c r="E829" s="158">
        <v>39683</v>
      </c>
      <c r="F829" s="231">
        <v>13674165</v>
      </c>
      <c r="G829" s="145" t="s">
        <v>60</v>
      </c>
    </row>
    <row r="830" spans="1:7" ht="42" x14ac:dyDescent="0.25">
      <c r="A830" s="164">
        <v>5</v>
      </c>
      <c r="B830" s="167" t="s">
        <v>745</v>
      </c>
      <c r="C830" s="148" t="s">
        <v>741</v>
      </c>
      <c r="D830" s="158">
        <v>39031</v>
      </c>
      <c r="E830" s="158">
        <v>39301</v>
      </c>
      <c r="F830" s="231">
        <v>159073.95000000001</v>
      </c>
      <c r="G830" s="145" t="s">
        <v>60</v>
      </c>
    </row>
    <row r="831" spans="1:7" ht="42" x14ac:dyDescent="0.25">
      <c r="A831" s="164">
        <v>6</v>
      </c>
      <c r="B831" s="167" t="s">
        <v>746</v>
      </c>
      <c r="C831" s="148" t="s">
        <v>741</v>
      </c>
      <c r="D831" s="158">
        <v>39189</v>
      </c>
      <c r="E831" s="158">
        <v>39553</v>
      </c>
      <c r="F831" s="231">
        <v>4649000</v>
      </c>
      <c r="G831" s="145" t="s">
        <v>60</v>
      </c>
    </row>
    <row r="832" spans="1:7" ht="42" x14ac:dyDescent="0.25">
      <c r="A832" s="164">
        <v>7</v>
      </c>
      <c r="B832" s="167" t="s">
        <v>747</v>
      </c>
      <c r="C832" s="148" t="s">
        <v>741</v>
      </c>
      <c r="D832" s="158">
        <v>39531</v>
      </c>
      <c r="E832" s="158">
        <v>39710</v>
      </c>
      <c r="F832" s="231">
        <v>1113009.24</v>
      </c>
      <c r="G832" s="145" t="s">
        <v>60</v>
      </c>
    </row>
    <row r="833" spans="1:7" ht="42" x14ac:dyDescent="0.25">
      <c r="A833" s="164">
        <v>8</v>
      </c>
      <c r="B833" s="167" t="s">
        <v>748</v>
      </c>
      <c r="C833" s="148" t="s">
        <v>741</v>
      </c>
      <c r="D833" s="158">
        <v>40417</v>
      </c>
      <c r="E833" s="158">
        <v>40791</v>
      </c>
      <c r="F833" s="231">
        <v>2417088.4</v>
      </c>
      <c r="G833" s="145" t="s">
        <v>60</v>
      </c>
    </row>
    <row r="834" spans="1:7" ht="42" x14ac:dyDescent="0.25">
      <c r="A834" s="164">
        <v>9</v>
      </c>
      <c r="B834" s="167" t="s">
        <v>749</v>
      </c>
      <c r="C834" s="148" t="s">
        <v>741</v>
      </c>
      <c r="D834" s="158">
        <v>40688</v>
      </c>
      <c r="E834" s="158">
        <v>41080</v>
      </c>
      <c r="F834" s="231">
        <v>3473001.4</v>
      </c>
      <c r="G834" s="145" t="s">
        <v>60</v>
      </c>
    </row>
    <row r="835" spans="1:7" ht="42" x14ac:dyDescent="0.25">
      <c r="A835" s="164">
        <v>10</v>
      </c>
      <c r="B835" s="167" t="s">
        <v>750</v>
      </c>
      <c r="C835" s="148" t="s">
        <v>741</v>
      </c>
      <c r="D835" s="158">
        <v>41057</v>
      </c>
      <c r="E835" s="158">
        <v>41786</v>
      </c>
      <c r="F835" s="231">
        <v>6012100</v>
      </c>
      <c r="G835" s="145" t="s">
        <v>60</v>
      </c>
    </row>
    <row r="836" spans="1:7" ht="42" x14ac:dyDescent="0.25">
      <c r="A836" s="164">
        <v>11</v>
      </c>
      <c r="B836" s="167" t="s">
        <v>751</v>
      </c>
      <c r="C836" s="191" t="s">
        <v>741</v>
      </c>
      <c r="D836" s="158">
        <v>41044</v>
      </c>
      <c r="E836" s="158">
        <v>42688</v>
      </c>
      <c r="F836" s="231">
        <v>39968960</v>
      </c>
      <c r="G836" s="145" t="s">
        <v>60</v>
      </c>
    </row>
    <row r="837" spans="1:7" ht="42" x14ac:dyDescent="0.25">
      <c r="A837" s="164">
        <v>12</v>
      </c>
      <c r="B837" s="167" t="s">
        <v>752</v>
      </c>
      <c r="C837" s="191" t="s">
        <v>741</v>
      </c>
      <c r="D837" s="158">
        <v>41813</v>
      </c>
      <c r="E837" s="158">
        <v>41926</v>
      </c>
      <c r="F837" s="231">
        <v>174500</v>
      </c>
      <c r="G837" s="145" t="s">
        <v>60</v>
      </c>
    </row>
    <row r="838" spans="1:7" ht="25.5" x14ac:dyDescent="0.25">
      <c r="A838" s="164">
        <v>13</v>
      </c>
      <c r="B838" s="20" t="s">
        <v>1026</v>
      </c>
      <c r="C838" s="191" t="s">
        <v>1027</v>
      </c>
      <c r="D838" s="171">
        <v>38278</v>
      </c>
      <c r="E838" s="171">
        <v>38321</v>
      </c>
      <c r="F838" s="231">
        <v>42600</v>
      </c>
      <c r="G838" s="145" t="s">
        <v>60</v>
      </c>
    </row>
    <row r="839" spans="1:7" ht="25.5" x14ac:dyDescent="0.25">
      <c r="A839" s="164">
        <v>14</v>
      </c>
      <c r="B839" s="450" t="s">
        <v>721</v>
      </c>
      <c r="C839" s="450"/>
      <c r="D839" s="450"/>
      <c r="E839" s="450"/>
      <c r="F839" s="231">
        <v>3617190</v>
      </c>
      <c r="G839" s="145" t="s">
        <v>60</v>
      </c>
    </row>
    <row r="840" spans="1:7" ht="42" x14ac:dyDescent="0.25">
      <c r="A840" s="164">
        <v>15</v>
      </c>
      <c r="B840" s="264" t="s">
        <v>753</v>
      </c>
      <c r="C840" s="264" t="s">
        <v>741</v>
      </c>
      <c r="D840" s="342">
        <v>42821</v>
      </c>
      <c r="E840" s="342">
        <v>43100</v>
      </c>
      <c r="F840" s="231">
        <v>1137520</v>
      </c>
      <c r="G840" s="145" t="s">
        <v>60</v>
      </c>
    </row>
    <row r="841" spans="1:7" ht="25.5" x14ac:dyDescent="0.25">
      <c r="A841" s="164">
        <v>16</v>
      </c>
      <c r="B841" s="162" t="s">
        <v>1137</v>
      </c>
      <c r="C841" s="165" t="s">
        <v>65</v>
      </c>
      <c r="D841" s="314">
        <v>2019</v>
      </c>
      <c r="E841" s="314">
        <v>2020</v>
      </c>
      <c r="F841" s="231">
        <v>39668000</v>
      </c>
      <c r="G841" s="145" t="s">
        <v>60</v>
      </c>
    </row>
    <row r="842" spans="1:7" ht="25.5" x14ac:dyDescent="0.25">
      <c r="A842" s="164">
        <v>17</v>
      </c>
      <c r="B842" s="162" t="s">
        <v>1139</v>
      </c>
      <c r="C842" s="165" t="s">
        <v>1141</v>
      </c>
      <c r="D842" s="314">
        <v>2019</v>
      </c>
      <c r="E842" s="314">
        <v>2020</v>
      </c>
      <c r="F842" s="231">
        <v>1500000</v>
      </c>
      <c r="G842" s="145" t="s">
        <v>60</v>
      </c>
    </row>
    <row r="843" spans="1:7" ht="25.5" x14ac:dyDescent="0.25">
      <c r="A843" s="164">
        <v>18</v>
      </c>
      <c r="B843" s="162" t="s">
        <v>1138</v>
      </c>
      <c r="C843" s="165" t="s">
        <v>1141</v>
      </c>
      <c r="D843" s="314">
        <v>2019</v>
      </c>
      <c r="E843" s="314">
        <v>2019</v>
      </c>
      <c r="F843" s="231">
        <v>1113838</v>
      </c>
      <c r="G843" s="145" t="s">
        <v>60</v>
      </c>
    </row>
    <row r="844" spans="1:7" ht="25.5" x14ac:dyDescent="0.25">
      <c r="A844" s="164">
        <v>19</v>
      </c>
      <c r="B844" s="162" t="s">
        <v>1140</v>
      </c>
      <c r="C844" s="165" t="s">
        <v>66</v>
      </c>
      <c r="D844" s="314">
        <v>2019</v>
      </c>
      <c r="E844" s="314">
        <v>2019</v>
      </c>
      <c r="F844" s="231">
        <v>581377</v>
      </c>
      <c r="G844" s="145" t="s">
        <v>60</v>
      </c>
    </row>
    <row r="845" spans="1:7" ht="25.5" x14ac:dyDescent="0.25">
      <c r="A845" s="164">
        <v>20</v>
      </c>
      <c r="B845" s="162" t="s">
        <v>1245</v>
      </c>
      <c r="C845" s="165" t="s">
        <v>66</v>
      </c>
      <c r="D845" s="314">
        <v>2020</v>
      </c>
      <c r="E845" s="314">
        <v>2020</v>
      </c>
      <c r="F845" s="231">
        <v>148000</v>
      </c>
      <c r="G845" s="145" t="s">
        <v>60</v>
      </c>
    </row>
    <row r="846" spans="1:7" x14ac:dyDescent="0.25">
      <c r="A846" s="430" t="s">
        <v>8</v>
      </c>
      <c r="B846" s="430"/>
      <c r="C846" s="430"/>
      <c r="D846" s="430"/>
      <c r="E846" s="430"/>
      <c r="F846" s="290">
        <f>SUM(F826:F845)</f>
        <v>120603296.11999999</v>
      </c>
      <c r="G846" s="145"/>
    </row>
    <row r="847" spans="1:7" x14ac:dyDescent="0.25">
      <c r="A847" s="429" t="s">
        <v>1</v>
      </c>
      <c r="B847" s="429"/>
      <c r="C847" s="429"/>
      <c r="D847" s="429"/>
      <c r="E847" s="429"/>
      <c r="F847" s="429"/>
      <c r="G847" s="429"/>
    </row>
    <row r="848" spans="1:7" ht="25.5" x14ac:dyDescent="0.25">
      <c r="A848" s="164">
        <v>1</v>
      </c>
      <c r="B848" s="162" t="s">
        <v>1246</v>
      </c>
      <c r="C848" s="35" t="s">
        <v>64</v>
      </c>
      <c r="D848" s="314">
        <v>2020</v>
      </c>
      <c r="E848" s="314">
        <v>2023</v>
      </c>
      <c r="F848" s="231">
        <v>24494419.800000001</v>
      </c>
      <c r="G848" s="3" t="s">
        <v>76</v>
      </c>
    </row>
    <row r="849" spans="1:7" ht="25.5" x14ac:dyDescent="0.25">
      <c r="A849" s="164">
        <v>2</v>
      </c>
      <c r="B849" s="162" t="s">
        <v>1511</v>
      </c>
      <c r="C849" s="35" t="s">
        <v>65</v>
      </c>
      <c r="D849" s="314">
        <v>2022</v>
      </c>
      <c r="E849" s="314">
        <v>2023</v>
      </c>
      <c r="F849" s="231">
        <v>3450000</v>
      </c>
      <c r="G849" s="3" t="s">
        <v>76</v>
      </c>
    </row>
    <row r="850" spans="1:7" x14ac:dyDescent="0.25">
      <c r="A850" s="430" t="s">
        <v>2</v>
      </c>
      <c r="B850" s="430"/>
      <c r="C850" s="430"/>
      <c r="D850" s="430"/>
      <c r="E850" s="430"/>
      <c r="F850" s="329">
        <f>SUM(F848:F849)</f>
        <v>27944419.800000001</v>
      </c>
      <c r="G850" s="145"/>
    </row>
    <row r="851" spans="1:7" ht="28.5" x14ac:dyDescent="0.25">
      <c r="A851" s="431" t="s">
        <v>10</v>
      </c>
      <c r="B851" s="431"/>
      <c r="C851" s="431"/>
      <c r="D851" s="431"/>
      <c r="E851" s="431"/>
      <c r="F851" s="272">
        <f>F850+F846</f>
        <v>148547715.91999999</v>
      </c>
      <c r="G851" s="13"/>
    </row>
    <row r="852" spans="1:7" ht="21" x14ac:dyDescent="0.25">
      <c r="A852" s="433"/>
      <c r="B852" s="433"/>
      <c r="C852" s="433"/>
      <c r="D852" s="433"/>
      <c r="E852" s="433"/>
      <c r="F852" s="433"/>
      <c r="G852" s="433"/>
    </row>
    <row r="853" spans="1:7" ht="36.950000000000003" customHeight="1" x14ac:dyDescent="0.25">
      <c r="A853" s="428" t="s">
        <v>266</v>
      </c>
      <c r="B853" s="428"/>
      <c r="C853" s="428"/>
      <c r="D853" s="428"/>
      <c r="E853" s="428"/>
      <c r="F853" s="428"/>
      <c r="G853" s="428"/>
    </row>
    <row r="854" spans="1:7" x14ac:dyDescent="0.25">
      <c r="A854" s="429" t="s">
        <v>0</v>
      </c>
      <c r="B854" s="429"/>
      <c r="C854" s="429"/>
      <c r="D854" s="429"/>
      <c r="E854" s="429"/>
      <c r="F854" s="429"/>
      <c r="G854" s="429"/>
    </row>
    <row r="855" spans="1:7" x14ac:dyDescent="0.25">
      <c r="A855" s="8">
        <v>1</v>
      </c>
      <c r="B855" s="6" t="s">
        <v>477</v>
      </c>
      <c r="C855" s="148" t="s">
        <v>267</v>
      </c>
      <c r="D855" s="145">
        <v>2003</v>
      </c>
      <c r="E855" s="145">
        <v>2003</v>
      </c>
      <c r="F855" s="291">
        <v>18317582</v>
      </c>
      <c r="G855" s="145" t="s">
        <v>60</v>
      </c>
    </row>
    <row r="856" spans="1:7" s="196" customFormat="1" x14ac:dyDescent="0.25">
      <c r="A856" s="8">
        <v>2</v>
      </c>
      <c r="B856" s="6" t="s">
        <v>478</v>
      </c>
      <c r="C856" s="148" t="s">
        <v>267</v>
      </c>
      <c r="D856" s="148">
        <v>2004</v>
      </c>
      <c r="E856" s="148">
        <v>2004</v>
      </c>
      <c r="F856" s="18">
        <v>13577175</v>
      </c>
      <c r="G856" s="148" t="s">
        <v>60</v>
      </c>
    </row>
    <row r="857" spans="1:7" x14ac:dyDescent="0.25">
      <c r="A857" s="8">
        <v>3</v>
      </c>
      <c r="B857" s="21" t="s">
        <v>268</v>
      </c>
      <c r="C857" s="148" t="s">
        <v>267</v>
      </c>
      <c r="D857" s="145">
        <v>2005</v>
      </c>
      <c r="E857" s="145">
        <v>2005</v>
      </c>
      <c r="F857" s="291">
        <v>19419445</v>
      </c>
      <c r="G857" s="145" t="s">
        <v>60</v>
      </c>
    </row>
    <row r="858" spans="1:7" x14ac:dyDescent="0.25">
      <c r="A858" s="8">
        <v>4</v>
      </c>
      <c r="B858" s="21" t="s">
        <v>268</v>
      </c>
      <c r="C858" s="148" t="s">
        <v>267</v>
      </c>
      <c r="D858" s="145">
        <v>2006</v>
      </c>
      <c r="E858" s="145">
        <v>2006</v>
      </c>
      <c r="F858" s="291">
        <v>33886884</v>
      </c>
      <c r="G858" s="145" t="s">
        <v>60</v>
      </c>
    </row>
    <row r="859" spans="1:7" x14ac:dyDescent="0.25">
      <c r="A859" s="8">
        <v>5</v>
      </c>
      <c r="B859" s="21" t="s">
        <v>268</v>
      </c>
      <c r="C859" s="148" t="s">
        <v>267</v>
      </c>
      <c r="D859" s="145">
        <v>2007</v>
      </c>
      <c r="E859" s="145">
        <v>2007</v>
      </c>
      <c r="F859" s="291">
        <v>40322525</v>
      </c>
      <c r="G859" s="145" t="s">
        <v>60</v>
      </c>
    </row>
    <row r="860" spans="1:7" x14ac:dyDescent="0.25">
      <c r="A860" s="8">
        <v>6</v>
      </c>
      <c r="B860" s="21" t="s">
        <v>268</v>
      </c>
      <c r="C860" s="148" t="s">
        <v>267</v>
      </c>
      <c r="D860" s="145">
        <v>2008</v>
      </c>
      <c r="E860" s="145">
        <v>2008</v>
      </c>
      <c r="F860" s="291">
        <v>16605320</v>
      </c>
      <c r="G860" s="145" t="s">
        <v>60</v>
      </c>
    </row>
    <row r="861" spans="1:7" x14ac:dyDescent="0.25">
      <c r="A861" s="8">
        <v>7</v>
      </c>
      <c r="B861" s="21" t="s">
        <v>268</v>
      </c>
      <c r="C861" s="148" t="s">
        <v>267</v>
      </c>
      <c r="D861" s="145">
        <v>2009</v>
      </c>
      <c r="E861" s="145">
        <v>2009</v>
      </c>
      <c r="F861" s="291">
        <v>26965988</v>
      </c>
      <c r="G861" s="145" t="s">
        <v>60</v>
      </c>
    </row>
    <row r="862" spans="1:7" x14ac:dyDescent="0.25">
      <c r="A862" s="8">
        <v>8</v>
      </c>
      <c r="B862" s="21" t="s">
        <v>268</v>
      </c>
      <c r="C862" s="148" t="s">
        <v>267</v>
      </c>
      <c r="D862" s="145">
        <v>2010</v>
      </c>
      <c r="E862" s="145">
        <v>2010</v>
      </c>
      <c r="F862" s="291">
        <v>40363090</v>
      </c>
      <c r="G862" s="145" t="s">
        <v>60</v>
      </c>
    </row>
    <row r="863" spans="1:7" x14ac:dyDescent="0.25">
      <c r="A863" s="8">
        <v>9</v>
      </c>
      <c r="B863" s="21" t="s">
        <v>268</v>
      </c>
      <c r="C863" s="148" t="s">
        <v>267</v>
      </c>
      <c r="D863" s="145">
        <v>2011</v>
      </c>
      <c r="E863" s="145">
        <v>2011</v>
      </c>
      <c r="F863" s="291">
        <v>15954927</v>
      </c>
      <c r="G863" s="145" t="s">
        <v>60</v>
      </c>
    </row>
    <row r="864" spans="1:7" x14ac:dyDescent="0.25">
      <c r="A864" s="8">
        <v>10</v>
      </c>
      <c r="B864" s="21" t="s">
        <v>268</v>
      </c>
      <c r="C864" s="148" t="s">
        <v>267</v>
      </c>
      <c r="D864" s="145">
        <v>2012</v>
      </c>
      <c r="E864" s="145">
        <v>2012</v>
      </c>
      <c r="F864" s="291">
        <v>16448000</v>
      </c>
      <c r="G864" s="145" t="s">
        <v>60</v>
      </c>
    </row>
    <row r="865" spans="1:9" x14ac:dyDescent="0.25">
      <c r="A865" s="8">
        <v>11</v>
      </c>
      <c r="B865" s="21" t="s">
        <v>268</v>
      </c>
      <c r="C865" s="148" t="s">
        <v>267</v>
      </c>
      <c r="D865" s="145">
        <v>2013</v>
      </c>
      <c r="E865" s="145">
        <v>2013</v>
      </c>
      <c r="F865" s="291">
        <v>12753000</v>
      </c>
      <c r="G865" s="145" t="s">
        <v>60</v>
      </c>
    </row>
    <row r="866" spans="1:9" x14ac:dyDescent="0.25">
      <c r="A866" s="8">
        <v>12</v>
      </c>
      <c r="B866" s="21" t="s">
        <v>268</v>
      </c>
      <c r="C866" s="148" t="s">
        <v>267</v>
      </c>
      <c r="D866" s="145">
        <v>2014</v>
      </c>
      <c r="E866" s="145">
        <v>2014</v>
      </c>
      <c r="F866" s="291">
        <v>18030657</v>
      </c>
      <c r="G866" s="145" t="s">
        <v>60</v>
      </c>
    </row>
    <row r="867" spans="1:9" x14ac:dyDescent="0.25">
      <c r="A867" s="8">
        <v>13</v>
      </c>
      <c r="B867" s="21" t="s">
        <v>268</v>
      </c>
      <c r="C867" s="148" t="s">
        <v>267</v>
      </c>
      <c r="D867" s="145">
        <v>2015</v>
      </c>
      <c r="E867" s="145">
        <v>2015</v>
      </c>
      <c r="F867" s="291">
        <v>24651635</v>
      </c>
      <c r="G867" s="145" t="s">
        <v>60</v>
      </c>
    </row>
    <row r="868" spans="1:9" s="240" customFormat="1" ht="40.5" customHeight="1" x14ac:dyDescent="0.25">
      <c r="A868" s="8">
        <v>14</v>
      </c>
      <c r="B868" s="245" t="s">
        <v>1048</v>
      </c>
      <c r="C868" s="148" t="s">
        <v>267</v>
      </c>
      <c r="D868" s="246">
        <v>42465</v>
      </c>
      <c r="E868" s="247" t="s">
        <v>1049</v>
      </c>
      <c r="F868" s="248">
        <v>843824.55</v>
      </c>
      <c r="G868" s="145" t="s">
        <v>60</v>
      </c>
      <c r="H868" s="237"/>
      <c r="I868" s="239"/>
    </row>
    <row r="869" spans="1:9" s="240" customFormat="1" ht="40.5" customHeight="1" x14ac:dyDescent="0.25">
      <c r="A869" s="8">
        <v>15</v>
      </c>
      <c r="B869" s="245" t="s">
        <v>1048</v>
      </c>
      <c r="C869" s="148" t="s">
        <v>267</v>
      </c>
      <c r="D869" s="246">
        <v>42636</v>
      </c>
      <c r="E869" s="247" t="s">
        <v>1050</v>
      </c>
      <c r="F869" s="248">
        <v>1281060.06</v>
      </c>
      <c r="G869" s="145" t="s">
        <v>60</v>
      </c>
      <c r="H869" s="237"/>
      <c r="I869" s="239"/>
    </row>
    <row r="870" spans="1:9" s="240" customFormat="1" ht="40.5" customHeight="1" x14ac:dyDescent="0.25">
      <c r="A870" s="8">
        <v>16</v>
      </c>
      <c r="B870" s="245" t="s">
        <v>1048</v>
      </c>
      <c r="C870" s="148" t="s">
        <v>267</v>
      </c>
      <c r="D870" s="246">
        <v>42642</v>
      </c>
      <c r="E870" s="247" t="s">
        <v>1051</v>
      </c>
      <c r="F870" s="248">
        <v>739394.44</v>
      </c>
      <c r="G870" s="145" t="s">
        <v>60</v>
      </c>
      <c r="H870" s="237"/>
      <c r="I870" s="239"/>
    </row>
    <row r="871" spans="1:9" s="240" customFormat="1" ht="40.5" customHeight="1" x14ac:dyDescent="0.25">
      <c r="A871" s="8">
        <v>17</v>
      </c>
      <c r="B871" s="245" t="s">
        <v>1048</v>
      </c>
      <c r="C871" s="148" t="s">
        <v>267</v>
      </c>
      <c r="D871" s="246">
        <v>42657</v>
      </c>
      <c r="E871" s="247" t="s">
        <v>1052</v>
      </c>
      <c r="F871" s="248">
        <v>276210.31</v>
      </c>
      <c r="G871" s="145" t="s">
        <v>60</v>
      </c>
      <c r="H871" s="237"/>
      <c r="I871" s="239"/>
    </row>
    <row r="872" spans="1:9" s="240" customFormat="1" ht="40.5" customHeight="1" x14ac:dyDescent="0.25">
      <c r="A872" s="8">
        <v>18</v>
      </c>
      <c r="B872" s="245" t="s">
        <v>1048</v>
      </c>
      <c r="C872" s="148" t="s">
        <v>267</v>
      </c>
      <c r="D872" s="246">
        <v>42248</v>
      </c>
      <c r="E872" s="247" t="s">
        <v>1053</v>
      </c>
      <c r="F872" s="249">
        <v>2246918</v>
      </c>
      <c r="G872" s="145" t="s">
        <v>60</v>
      </c>
      <c r="H872" s="237"/>
      <c r="I872" s="241"/>
    </row>
    <row r="873" spans="1:9" s="240" customFormat="1" ht="40.5" customHeight="1" x14ac:dyDescent="0.25">
      <c r="A873" s="8">
        <v>19</v>
      </c>
      <c r="B873" s="245" t="s">
        <v>1048</v>
      </c>
      <c r="C873" s="148" t="s">
        <v>267</v>
      </c>
      <c r="D873" s="246">
        <v>42642</v>
      </c>
      <c r="E873" s="247" t="s">
        <v>1054</v>
      </c>
      <c r="F873" s="250">
        <v>233746.2</v>
      </c>
      <c r="G873" s="145" t="s">
        <v>60</v>
      </c>
      <c r="H873" s="237"/>
      <c r="I873" s="241"/>
    </row>
    <row r="874" spans="1:9" s="240" customFormat="1" ht="40.5" customHeight="1" x14ac:dyDescent="0.25">
      <c r="A874" s="8">
        <v>20</v>
      </c>
      <c r="B874" s="245" t="s">
        <v>1048</v>
      </c>
      <c r="C874" s="148" t="s">
        <v>267</v>
      </c>
      <c r="D874" s="246">
        <v>42649</v>
      </c>
      <c r="E874" s="247" t="s">
        <v>1055</v>
      </c>
      <c r="F874" s="249">
        <v>2139755.6800000002</v>
      </c>
      <c r="G874" s="145" t="s">
        <v>60</v>
      </c>
      <c r="H874" s="237"/>
      <c r="I874" s="239"/>
    </row>
    <row r="875" spans="1:9" s="240" customFormat="1" ht="40.5" customHeight="1" x14ac:dyDescent="0.25">
      <c r="A875" s="8">
        <v>21</v>
      </c>
      <c r="B875" s="245" t="s">
        <v>1048</v>
      </c>
      <c r="C875" s="148" t="s">
        <v>267</v>
      </c>
      <c r="D875" s="251">
        <v>2018</v>
      </c>
      <c r="E875" s="247" t="s">
        <v>981</v>
      </c>
      <c r="F875" s="249">
        <v>752195</v>
      </c>
      <c r="G875" s="145" t="s">
        <v>60</v>
      </c>
      <c r="H875" s="237"/>
      <c r="I875" s="239"/>
    </row>
    <row r="876" spans="1:9" s="240" customFormat="1" ht="40.5" customHeight="1" x14ac:dyDescent="0.25">
      <c r="A876" s="8">
        <v>22</v>
      </c>
      <c r="B876" s="245" t="s">
        <v>1048</v>
      </c>
      <c r="C876" s="148" t="s">
        <v>267</v>
      </c>
      <c r="D876" s="251">
        <v>2017</v>
      </c>
      <c r="E876" s="247" t="s">
        <v>1056</v>
      </c>
      <c r="F876" s="249">
        <v>159300</v>
      </c>
      <c r="G876" s="145" t="s">
        <v>60</v>
      </c>
      <c r="H876" s="237"/>
      <c r="I876" s="239"/>
    </row>
    <row r="877" spans="1:9" s="240" customFormat="1" ht="40.5" customHeight="1" x14ac:dyDescent="0.25">
      <c r="A877" s="8">
        <v>23</v>
      </c>
      <c r="B877" s="245" t="s">
        <v>1048</v>
      </c>
      <c r="C877" s="148" t="s">
        <v>267</v>
      </c>
      <c r="D877" s="251">
        <v>2018</v>
      </c>
      <c r="E877" s="247" t="s">
        <v>981</v>
      </c>
      <c r="F877" s="249">
        <v>496391.11</v>
      </c>
      <c r="G877" s="145" t="s">
        <v>60</v>
      </c>
      <c r="H877" s="237"/>
      <c r="I877" s="239"/>
    </row>
    <row r="878" spans="1:9" s="240" customFormat="1" ht="40.5" customHeight="1" x14ac:dyDescent="0.25">
      <c r="A878" s="8">
        <v>24</v>
      </c>
      <c r="B878" s="245" t="s">
        <v>1048</v>
      </c>
      <c r="C878" s="148" t="s">
        <v>267</v>
      </c>
      <c r="D878" s="251">
        <v>2016</v>
      </c>
      <c r="E878" s="247" t="s">
        <v>1056</v>
      </c>
      <c r="F878" s="249" t="s">
        <v>1057</v>
      </c>
      <c r="G878" s="145" t="s">
        <v>60</v>
      </c>
      <c r="H878" s="237"/>
      <c r="I878" s="239"/>
    </row>
    <row r="879" spans="1:9" s="240" customFormat="1" ht="40.5" customHeight="1" x14ac:dyDescent="0.25">
      <c r="A879" s="8">
        <v>25</v>
      </c>
      <c r="B879" s="245" t="s">
        <v>1048</v>
      </c>
      <c r="C879" s="148" t="s">
        <v>267</v>
      </c>
      <c r="D879" s="251">
        <v>2017</v>
      </c>
      <c r="E879" s="247" t="s">
        <v>1056</v>
      </c>
      <c r="F879" s="249">
        <v>729354.32</v>
      </c>
      <c r="G879" s="145" t="s">
        <v>60</v>
      </c>
      <c r="H879" s="237"/>
      <c r="I879" s="239"/>
    </row>
    <row r="880" spans="1:9" s="240" customFormat="1" ht="40.5" customHeight="1" x14ac:dyDescent="0.25">
      <c r="A880" s="8">
        <v>26</v>
      </c>
      <c r="B880" s="252" t="s">
        <v>1048</v>
      </c>
      <c r="C880" s="148" t="s">
        <v>267</v>
      </c>
      <c r="D880" s="253">
        <v>2017</v>
      </c>
      <c r="E880" s="254" t="s">
        <v>1056</v>
      </c>
      <c r="F880" s="255">
        <v>30534907</v>
      </c>
      <c r="G880" s="145" t="s">
        <v>60</v>
      </c>
      <c r="H880" s="237"/>
      <c r="I880" s="239"/>
    </row>
    <row r="881" spans="1:9" s="240" customFormat="1" ht="40.5" customHeight="1" x14ac:dyDescent="0.25">
      <c r="A881" s="8">
        <v>27</v>
      </c>
      <c r="B881" s="252" t="s">
        <v>1059</v>
      </c>
      <c r="C881" s="148" t="s">
        <v>267</v>
      </c>
      <c r="D881" s="253">
        <v>2016</v>
      </c>
      <c r="E881" s="256">
        <v>2016</v>
      </c>
      <c r="F881" s="257">
        <v>5370000</v>
      </c>
      <c r="G881" s="145" t="s">
        <v>60</v>
      </c>
      <c r="H881" s="237"/>
      <c r="I881" s="239"/>
    </row>
    <row r="882" spans="1:9" s="244" customFormat="1" ht="40.5" customHeight="1" x14ac:dyDescent="0.25">
      <c r="A882" s="8">
        <v>28</v>
      </c>
      <c r="B882" s="258" t="s">
        <v>1060</v>
      </c>
      <c r="C882" s="148" t="s">
        <v>267</v>
      </c>
      <c r="D882" s="259">
        <v>2016</v>
      </c>
      <c r="E882" s="259">
        <v>2016</v>
      </c>
      <c r="F882" s="260">
        <v>15049280</v>
      </c>
      <c r="G882" s="145" t="s">
        <v>60</v>
      </c>
      <c r="H882" s="242"/>
      <c r="I882" s="243"/>
    </row>
    <row r="883" spans="1:9" s="244" customFormat="1" ht="40.5" customHeight="1" x14ac:dyDescent="0.25">
      <c r="A883" s="8">
        <v>29</v>
      </c>
      <c r="B883" s="258" t="s">
        <v>1060</v>
      </c>
      <c r="C883" s="148" t="s">
        <v>267</v>
      </c>
      <c r="D883" s="259">
        <v>2017</v>
      </c>
      <c r="E883" s="259">
        <v>2017</v>
      </c>
      <c r="F883" s="260">
        <v>12944267</v>
      </c>
      <c r="G883" s="145" t="s">
        <v>60</v>
      </c>
      <c r="H883" s="242"/>
      <c r="I883" s="243"/>
    </row>
    <row r="884" spans="1:9" s="240" customFormat="1" ht="40.5" customHeight="1" x14ac:dyDescent="0.25">
      <c r="A884" s="8">
        <v>30</v>
      </c>
      <c r="B884" s="252" t="s">
        <v>1060</v>
      </c>
      <c r="C884" s="148" t="s">
        <v>267</v>
      </c>
      <c r="D884" s="253">
        <v>2016</v>
      </c>
      <c r="E884" s="256">
        <v>2018</v>
      </c>
      <c r="F884" s="257">
        <v>3774883.6</v>
      </c>
      <c r="G884" s="145" t="s">
        <v>60</v>
      </c>
      <c r="H884" s="237"/>
      <c r="I884" s="239"/>
    </row>
    <row r="885" spans="1:9" s="240" customFormat="1" ht="40.5" customHeight="1" x14ac:dyDescent="0.25">
      <c r="A885" s="8">
        <v>31</v>
      </c>
      <c r="B885" s="252" t="s">
        <v>1058</v>
      </c>
      <c r="C885" s="148" t="s">
        <v>267</v>
      </c>
      <c r="D885" s="256">
        <v>2018</v>
      </c>
      <c r="E885" s="256">
        <v>2018</v>
      </c>
      <c r="F885" s="261">
        <v>25082133</v>
      </c>
      <c r="G885" s="145" t="s">
        <v>60</v>
      </c>
      <c r="H885" s="237"/>
      <c r="I885" s="239"/>
    </row>
    <row r="886" spans="1:9" s="240" customFormat="1" ht="40.5" customHeight="1" x14ac:dyDescent="0.25">
      <c r="A886" s="8">
        <v>32</v>
      </c>
      <c r="B886" s="252" t="s">
        <v>268</v>
      </c>
      <c r="C886" s="148" t="s">
        <v>267</v>
      </c>
      <c r="D886" s="256">
        <v>2017</v>
      </c>
      <c r="E886" s="256">
        <v>2018</v>
      </c>
      <c r="F886" s="261">
        <v>50082000</v>
      </c>
      <c r="G886" s="145" t="s">
        <v>60</v>
      </c>
      <c r="H886" s="238"/>
      <c r="I886" s="239"/>
    </row>
    <row r="887" spans="1:9" s="240" customFormat="1" ht="40.5" customHeight="1" x14ac:dyDescent="0.25">
      <c r="A887" s="8">
        <v>33</v>
      </c>
      <c r="B887" s="252" t="s">
        <v>1142</v>
      </c>
      <c r="C887" s="148" t="s">
        <v>65</v>
      </c>
      <c r="D887" s="256">
        <v>2018</v>
      </c>
      <c r="E887" s="256">
        <v>2020</v>
      </c>
      <c r="F887" s="261">
        <v>3933277</v>
      </c>
      <c r="G887" s="145" t="s">
        <v>60</v>
      </c>
      <c r="H887" s="238"/>
      <c r="I887" s="239"/>
    </row>
    <row r="888" spans="1:9" s="240" customFormat="1" ht="40.5" customHeight="1" x14ac:dyDescent="0.25">
      <c r="A888" s="8">
        <v>34</v>
      </c>
      <c r="B888" s="252" t="s">
        <v>1143</v>
      </c>
      <c r="C888" s="148" t="s">
        <v>65</v>
      </c>
      <c r="D888" s="256">
        <v>2018</v>
      </c>
      <c r="E888" s="256">
        <v>2020</v>
      </c>
      <c r="F888" s="261">
        <v>3933277</v>
      </c>
      <c r="G888" s="145" t="s">
        <v>60</v>
      </c>
      <c r="H888" s="238"/>
      <c r="I888" s="239"/>
    </row>
    <row r="889" spans="1:9" s="240" customFormat="1" ht="40.5" customHeight="1" x14ac:dyDescent="0.25">
      <c r="A889" s="8">
        <v>35</v>
      </c>
      <c r="B889" s="252" t="s">
        <v>1144</v>
      </c>
      <c r="C889" s="148" t="s">
        <v>62</v>
      </c>
      <c r="D889" s="256">
        <v>2018</v>
      </c>
      <c r="E889" s="256">
        <v>2018</v>
      </c>
      <c r="F889" s="261">
        <v>570908</v>
      </c>
      <c r="G889" s="145" t="s">
        <v>60</v>
      </c>
      <c r="H889" s="238"/>
      <c r="I889" s="239"/>
    </row>
    <row r="890" spans="1:9" s="240" customFormat="1" ht="40.5" customHeight="1" x14ac:dyDescent="0.25">
      <c r="A890" s="8">
        <v>36</v>
      </c>
      <c r="B890" s="252" t="s">
        <v>1145</v>
      </c>
      <c r="C890" s="148" t="s">
        <v>65</v>
      </c>
      <c r="D890" s="256">
        <v>2017</v>
      </c>
      <c r="E890" s="256">
        <v>2019</v>
      </c>
      <c r="F890" s="261">
        <v>1510400</v>
      </c>
      <c r="G890" s="145" t="s">
        <v>60</v>
      </c>
      <c r="H890" s="238"/>
      <c r="I890" s="239"/>
    </row>
    <row r="891" spans="1:9" s="240" customFormat="1" ht="40.5" customHeight="1" x14ac:dyDescent="0.25">
      <c r="A891" s="8">
        <v>37</v>
      </c>
      <c r="B891" s="252" t="s">
        <v>1146</v>
      </c>
      <c r="C891" s="148" t="s">
        <v>62</v>
      </c>
      <c r="D891" s="256">
        <v>2019</v>
      </c>
      <c r="E891" s="256">
        <v>2019</v>
      </c>
      <c r="F891" s="261">
        <v>276253</v>
      </c>
      <c r="G891" s="145" t="s">
        <v>60</v>
      </c>
      <c r="H891" s="238"/>
      <c r="I891" s="239"/>
    </row>
    <row r="892" spans="1:9" s="240" customFormat="1" ht="40.5" customHeight="1" x14ac:dyDescent="0.25">
      <c r="A892" s="8">
        <v>38</v>
      </c>
      <c r="B892" s="252" t="s">
        <v>1147</v>
      </c>
      <c r="C892" s="148" t="s">
        <v>62</v>
      </c>
      <c r="D892" s="256">
        <v>2018</v>
      </c>
      <c r="E892" s="256">
        <v>2019</v>
      </c>
      <c r="F892" s="261">
        <v>893142</v>
      </c>
      <c r="G892" s="145" t="s">
        <v>60</v>
      </c>
      <c r="H892" s="238"/>
      <c r="I892" s="239"/>
    </row>
    <row r="893" spans="1:9" s="240" customFormat="1" ht="40.5" customHeight="1" x14ac:dyDescent="0.25">
      <c r="A893" s="8">
        <v>39</v>
      </c>
      <c r="B893" s="252" t="s">
        <v>1238</v>
      </c>
      <c r="C893" s="148" t="s">
        <v>65</v>
      </c>
      <c r="D893" s="256">
        <v>2020</v>
      </c>
      <c r="E893" s="256">
        <v>2020</v>
      </c>
      <c r="F893" s="261">
        <v>1887148</v>
      </c>
      <c r="G893" s="145" t="s">
        <v>60</v>
      </c>
      <c r="H893" s="238"/>
      <c r="I893" s="239"/>
    </row>
    <row r="894" spans="1:9" s="240" customFormat="1" ht="40.5" customHeight="1" x14ac:dyDescent="0.25">
      <c r="A894" s="8">
        <v>40</v>
      </c>
      <c r="B894" s="21" t="s">
        <v>1149</v>
      </c>
      <c r="C894" s="148" t="s">
        <v>65</v>
      </c>
      <c r="D894" s="145">
        <v>2017</v>
      </c>
      <c r="E894" s="145">
        <v>2020</v>
      </c>
      <c r="F894" s="291">
        <v>6356653</v>
      </c>
      <c r="G894" s="145" t="s">
        <v>60</v>
      </c>
      <c r="H894" s="238"/>
      <c r="I894" s="239"/>
    </row>
    <row r="895" spans="1:9" ht="43.5" customHeight="1" x14ac:dyDescent="0.25">
      <c r="A895" s="8">
        <v>41</v>
      </c>
      <c r="B895" s="21" t="s">
        <v>1148</v>
      </c>
      <c r="C895" s="148" t="s">
        <v>66</v>
      </c>
      <c r="D895" s="145">
        <v>2019</v>
      </c>
      <c r="E895" s="145">
        <v>2020</v>
      </c>
      <c r="F895" s="291">
        <v>1749952</v>
      </c>
      <c r="G895" s="145" t="s">
        <v>60</v>
      </c>
    </row>
    <row r="896" spans="1:9" ht="38.25" customHeight="1" x14ac:dyDescent="0.25">
      <c r="A896" s="8">
        <v>42</v>
      </c>
      <c r="B896" s="21" t="s">
        <v>268</v>
      </c>
      <c r="C896" s="148" t="s">
        <v>267</v>
      </c>
      <c r="D896" s="145">
        <v>2019</v>
      </c>
      <c r="E896" s="145">
        <v>2019</v>
      </c>
      <c r="F896" s="291">
        <v>25026952</v>
      </c>
      <c r="G896" s="145" t="s">
        <v>60</v>
      </c>
    </row>
    <row r="897" spans="1:7" ht="38.25" customHeight="1" x14ac:dyDescent="0.25">
      <c r="A897" s="8">
        <v>43</v>
      </c>
      <c r="B897" s="21" t="s">
        <v>268</v>
      </c>
      <c r="C897" s="148" t="s">
        <v>267</v>
      </c>
      <c r="D897" s="145">
        <v>2020</v>
      </c>
      <c r="E897" s="145">
        <v>2020</v>
      </c>
      <c r="F897" s="291">
        <v>25026952</v>
      </c>
      <c r="G897" s="145" t="s">
        <v>60</v>
      </c>
    </row>
    <row r="898" spans="1:7" x14ac:dyDescent="0.25">
      <c r="A898" s="8">
        <v>1</v>
      </c>
      <c r="B898" s="364" t="s">
        <v>1277</v>
      </c>
      <c r="C898" s="130" t="s">
        <v>1278</v>
      </c>
      <c r="D898" s="30">
        <v>2021</v>
      </c>
      <c r="E898" s="30">
        <v>2021</v>
      </c>
      <c r="F898" s="292">
        <v>25026952</v>
      </c>
      <c r="G898" s="145" t="s">
        <v>60</v>
      </c>
    </row>
    <row r="899" spans="1:7" x14ac:dyDescent="0.25">
      <c r="A899" s="430" t="s">
        <v>8</v>
      </c>
      <c r="B899" s="430"/>
      <c r="C899" s="430"/>
      <c r="D899" s="430"/>
      <c r="E899" s="430"/>
      <c r="F899" s="290">
        <f>SUM(F855:F898)</f>
        <v>546223714.26999998</v>
      </c>
      <c r="G899" s="145"/>
    </row>
    <row r="900" spans="1:7" x14ac:dyDescent="0.25">
      <c r="A900" s="447" t="s">
        <v>1</v>
      </c>
      <c r="B900" s="448"/>
      <c r="C900" s="448"/>
      <c r="D900" s="448"/>
      <c r="E900" s="448"/>
      <c r="F900" s="448"/>
      <c r="G900" s="449"/>
    </row>
    <row r="901" spans="1:7" x14ac:dyDescent="0.25">
      <c r="F901" s="309">
        <v>0</v>
      </c>
    </row>
    <row r="902" spans="1:7" x14ac:dyDescent="0.25">
      <c r="A902" s="430" t="s">
        <v>8</v>
      </c>
      <c r="B902" s="430"/>
      <c r="C902" s="430"/>
      <c r="D902" s="430"/>
      <c r="E902" s="430"/>
      <c r="F902" s="290">
        <f>SUM(F901)</f>
        <v>0</v>
      </c>
      <c r="G902" s="145"/>
    </row>
    <row r="903" spans="1:7" ht="28.5" x14ac:dyDescent="0.25">
      <c r="A903" s="431" t="s">
        <v>10</v>
      </c>
      <c r="B903" s="431"/>
      <c r="C903" s="431"/>
      <c r="D903" s="431"/>
      <c r="E903" s="431"/>
      <c r="F903" s="272">
        <f>F902+F899</f>
        <v>546223714.26999998</v>
      </c>
      <c r="G903" s="13"/>
    </row>
    <row r="904" spans="1:7" ht="21" x14ac:dyDescent="0.25">
      <c r="A904" s="432"/>
      <c r="B904" s="432"/>
      <c r="C904" s="432"/>
      <c r="D904" s="432"/>
      <c r="E904" s="432"/>
      <c r="F904" s="432"/>
      <c r="G904" s="432"/>
    </row>
    <row r="905" spans="1:7" ht="36.950000000000003" customHeight="1" x14ac:dyDescent="0.25">
      <c r="A905" s="428" t="s">
        <v>346</v>
      </c>
      <c r="B905" s="428"/>
      <c r="C905" s="428"/>
      <c r="D905" s="428"/>
      <c r="E905" s="428"/>
      <c r="F905" s="428"/>
      <c r="G905" s="428"/>
    </row>
    <row r="906" spans="1:7" x14ac:dyDescent="0.25">
      <c r="A906" s="429" t="s">
        <v>0</v>
      </c>
      <c r="B906" s="429"/>
      <c r="C906" s="429"/>
      <c r="D906" s="429"/>
      <c r="E906" s="429"/>
      <c r="F906" s="429"/>
      <c r="G906" s="429"/>
    </row>
    <row r="907" spans="1:7" ht="25.5" x14ac:dyDescent="0.25">
      <c r="A907" s="164">
        <v>1</v>
      </c>
      <c r="B907" s="133" t="s">
        <v>347</v>
      </c>
      <c r="C907" s="148" t="s">
        <v>65</v>
      </c>
      <c r="D907" s="149">
        <v>1998</v>
      </c>
      <c r="E907" s="149">
        <v>2011</v>
      </c>
      <c r="F907" s="231">
        <v>8248000</v>
      </c>
      <c r="G907" s="145" t="s">
        <v>60</v>
      </c>
    </row>
    <row r="908" spans="1:7" ht="25.5" x14ac:dyDescent="0.25">
      <c r="A908" s="164">
        <v>2</v>
      </c>
      <c r="B908" s="167" t="s">
        <v>348</v>
      </c>
      <c r="C908" s="191" t="s">
        <v>65</v>
      </c>
      <c r="D908" s="150">
        <v>2005</v>
      </c>
      <c r="E908" s="150">
        <v>2006</v>
      </c>
      <c r="F908" s="231">
        <v>2015000</v>
      </c>
      <c r="G908" s="145" t="s">
        <v>60</v>
      </c>
    </row>
    <row r="909" spans="1:7" ht="25.5" x14ac:dyDescent="0.25">
      <c r="A909" s="164">
        <v>3</v>
      </c>
      <c r="B909" s="133" t="s">
        <v>349</v>
      </c>
      <c r="C909" s="148" t="s">
        <v>65</v>
      </c>
      <c r="D909" s="149">
        <v>2007</v>
      </c>
      <c r="E909" s="149">
        <v>2008</v>
      </c>
      <c r="F909" s="231">
        <v>465000</v>
      </c>
      <c r="G909" s="145" t="s">
        <v>60</v>
      </c>
    </row>
    <row r="910" spans="1:7" ht="25.5" x14ac:dyDescent="0.25">
      <c r="A910" s="164">
        <v>4</v>
      </c>
      <c r="B910" s="167" t="s">
        <v>350</v>
      </c>
      <c r="C910" s="191" t="s">
        <v>65</v>
      </c>
      <c r="D910" s="150">
        <v>2007</v>
      </c>
      <c r="E910" s="150">
        <v>2008</v>
      </c>
      <c r="F910" s="231">
        <v>302000</v>
      </c>
      <c r="G910" s="145" t="s">
        <v>60</v>
      </c>
    </row>
    <row r="911" spans="1:7" ht="25.5" x14ac:dyDescent="0.25">
      <c r="A911" s="164">
        <v>5</v>
      </c>
      <c r="B911" s="167" t="s">
        <v>351</v>
      </c>
      <c r="C911" s="191" t="s">
        <v>65</v>
      </c>
      <c r="D911" s="150">
        <v>2007</v>
      </c>
      <c r="E911" s="150">
        <v>2008</v>
      </c>
      <c r="F911" s="231">
        <v>11500</v>
      </c>
      <c r="G911" s="145" t="s">
        <v>60</v>
      </c>
    </row>
    <row r="912" spans="1:7" ht="25.5" x14ac:dyDescent="0.25">
      <c r="A912" s="164">
        <v>6</v>
      </c>
      <c r="B912" s="167" t="s">
        <v>352</v>
      </c>
      <c r="C912" s="191" t="s">
        <v>353</v>
      </c>
      <c r="D912" s="150">
        <v>2011</v>
      </c>
      <c r="E912" s="150">
        <v>2012</v>
      </c>
      <c r="F912" s="231">
        <v>16000</v>
      </c>
      <c r="G912" s="145" t="s">
        <v>60</v>
      </c>
    </row>
    <row r="913" spans="1:7" ht="25.5" x14ac:dyDescent="0.25">
      <c r="A913" s="164">
        <v>7</v>
      </c>
      <c r="B913" s="167" t="s">
        <v>354</v>
      </c>
      <c r="C913" s="191" t="s">
        <v>65</v>
      </c>
      <c r="D913" s="150">
        <v>2011</v>
      </c>
      <c r="E913" s="150">
        <v>2012</v>
      </c>
      <c r="F913" s="231">
        <v>123900</v>
      </c>
      <c r="G913" s="145" t="s">
        <v>60</v>
      </c>
    </row>
    <row r="914" spans="1:7" ht="25.5" x14ac:dyDescent="0.25">
      <c r="A914" s="164">
        <v>8</v>
      </c>
      <c r="B914" s="167" t="s">
        <v>355</v>
      </c>
      <c r="C914" s="191" t="s">
        <v>65</v>
      </c>
      <c r="D914" s="150">
        <v>2011</v>
      </c>
      <c r="E914" s="150">
        <v>2012</v>
      </c>
      <c r="F914" s="231">
        <v>16500</v>
      </c>
      <c r="G914" s="145" t="s">
        <v>60</v>
      </c>
    </row>
    <row r="915" spans="1:7" ht="25.5" x14ac:dyDescent="0.25">
      <c r="A915" s="164">
        <v>9</v>
      </c>
      <c r="B915" s="167" t="s">
        <v>356</v>
      </c>
      <c r="C915" s="191" t="s">
        <v>353</v>
      </c>
      <c r="D915" s="150">
        <v>2016</v>
      </c>
      <c r="E915" s="150">
        <v>2017</v>
      </c>
      <c r="F915" s="231" t="s">
        <v>357</v>
      </c>
      <c r="G915" s="145" t="s">
        <v>60</v>
      </c>
    </row>
    <row r="916" spans="1:7" ht="25.5" x14ac:dyDescent="0.25">
      <c r="A916" s="164">
        <v>10</v>
      </c>
      <c r="B916" s="167" t="s">
        <v>358</v>
      </c>
      <c r="C916" s="191" t="s">
        <v>65</v>
      </c>
      <c r="D916" s="150">
        <v>2009</v>
      </c>
      <c r="E916" s="150">
        <v>2016</v>
      </c>
      <c r="F916" s="231">
        <v>124926</v>
      </c>
      <c r="G916" s="145" t="s">
        <v>60</v>
      </c>
    </row>
    <row r="917" spans="1:7" ht="25.5" x14ac:dyDescent="0.25">
      <c r="A917" s="164">
        <v>11</v>
      </c>
      <c r="B917" s="167" t="s">
        <v>359</v>
      </c>
      <c r="C917" s="191" t="s">
        <v>65</v>
      </c>
      <c r="D917" s="150">
        <v>2009</v>
      </c>
      <c r="E917" s="150">
        <v>2014</v>
      </c>
      <c r="F917" s="231">
        <v>300000</v>
      </c>
      <c r="G917" s="145" t="s">
        <v>60</v>
      </c>
    </row>
    <row r="918" spans="1:7" ht="25.5" x14ac:dyDescent="0.25">
      <c r="A918" s="164">
        <v>12</v>
      </c>
      <c r="B918" s="167" t="s">
        <v>360</v>
      </c>
      <c r="C918" s="191" t="s">
        <v>353</v>
      </c>
      <c r="D918" s="150">
        <v>2016</v>
      </c>
      <c r="E918" s="150">
        <v>2017</v>
      </c>
      <c r="F918" s="231">
        <v>71550</v>
      </c>
      <c r="G918" s="145" t="s">
        <v>60</v>
      </c>
    </row>
    <row r="919" spans="1:7" ht="25.5" x14ac:dyDescent="0.25">
      <c r="A919" s="164">
        <v>13</v>
      </c>
      <c r="B919" s="167" t="s">
        <v>361</v>
      </c>
      <c r="C919" s="191" t="s">
        <v>327</v>
      </c>
      <c r="D919" s="150">
        <v>2016</v>
      </c>
      <c r="E919" s="150">
        <v>2017</v>
      </c>
      <c r="F919" s="231">
        <v>107500</v>
      </c>
      <c r="G919" s="145" t="s">
        <v>60</v>
      </c>
    </row>
    <row r="920" spans="1:7" ht="25.5" x14ac:dyDescent="0.25">
      <c r="A920" s="164">
        <v>14</v>
      </c>
      <c r="B920" s="167" t="s">
        <v>362</v>
      </c>
      <c r="C920" s="191" t="s">
        <v>65</v>
      </c>
      <c r="D920" s="150">
        <v>2002</v>
      </c>
      <c r="E920" s="150">
        <v>2002</v>
      </c>
      <c r="F920" s="231">
        <v>5000</v>
      </c>
      <c r="G920" s="145" t="s">
        <v>60</v>
      </c>
    </row>
    <row r="921" spans="1:7" ht="25.5" x14ac:dyDescent="0.25">
      <c r="A921" s="164">
        <v>15</v>
      </c>
      <c r="B921" s="167" t="s">
        <v>363</v>
      </c>
      <c r="C921" s="191" t="s">
        <v>63</v>
      </c>
      <c r="D921" s="150">
        <v>2002</v>
      </c>
      <c r="E921" s="150">
        <v>2002</v>
      </c>
      <c r="F921" s="231">
        <v>10000</v>
      </c>
      <c r="G921" s="145" t="s">
        <v>60</v>
      </c>
    </row>
    <row r="922" spans="1:7" ht="25.5" x14ac:dyDescent="0.25">
      <c r="A922" s="164">
        <v>16</v>
      </c>
      <c r="B922" s="167" t="s">
        <v>364</v>
      </c>
      <c r="C922" s="191" t="s">
        <v>61</v>
      </c>
      <c r="D922" s="150">
        <v>2002</v>
      </c>
      <c r="E922" s="150">
        <v>2002</v>
      </c>
      <c r="F922" s="231">
        <v>25000</v>
      </c>
      <c r="G922" s="145" t="s">
        <v>60</v>
      </c>
    </row>
    <row r="923" spans="1:7" ht="25.5" x14ac:dyDescent="0.25">
      <c r="A923" s="164">
        <v>17</v>
      </c>
      <c r="B923" s="167" t="s">
        <v>365</v>
      </c>
      <c r="C923" s="191" t="s">
        <v>353</v>
      </c>
      <c r="D923" s="150">
        <v>2003</v>
      </c>
      <c r="E923" s="150">
        <v>2004</v>
      </c>
      <c r="F923" s="231">
        <v>50000</v>
      </c>
      <c r="G923" s="145" t="s">
        <v>60</v>
      </c>
    </row>
    <row r="924" spans="1:7" ht="42" x14ac:dyDescent="0.25">
      <c r="A924" s="164">
        <v>18</v>
      </c>
      <c r="B924" s="135" t="s">
        <v>366</v>
      </c>
      <c r="C924" s="191" t="s">
        <v>367</v>
      </c>
      <c r="D924" s="150">
        <v>2003</v>
      </c>
      <c r="E924" s="150">
        <v>2003</v>
      </c>
      <c r="F924" s="231">
        <v>10000</v>
      </c>
      <c r="G924" s="145" t="s">
        <v>60</v>
      </c>
    </row>
    <row r="925" spans="1:7" ht="26.25" customHeight="1" x14ac:dyDescent="0.25">
      <c r="A925" s="164">
        <v>19</v>
      </c>
      <c r="B925" s="135" t="s">
        <v>366</v>
      </c>
      <c r="C925" s="191" t="s">
        <v>368</v>
      </c>
      <c r="D925" s="150">
        <v>2003</v>
      </c>
      <c r="E925" s="150">
        <v>2003</v>
      </c>
      <c r="F925" s="231">
        <v>10000</v>
      </c>
      <c r="G925" s="145" t="s">
        <v>60</v>
      </c>
    </row>
    <row r="926" spans="1:7" ht="42" x14ac:dyDescent="0.25">
      <c r="A926" s="164">
        <v>20</v>
      </c>
      <c r="B926" s="135" t="s">
        <v>366</v>
      </c>
      <c r="C926" s="191" t="s">
        <v>369</v>
      </c>
      <c r="D926" s="150">
        <v>2003</v>
      </c>
      <c r="E926" s="150">
        <v>2003</v>
      </c>
      <c r="F926" s="231">
        <v>5000</v>
      </c>
      <c r="G926" s="145" t="s">
        <v>60</v>
      </c>
    </row>
    <row r="927" spans="1:7" ht="25.5" x14ac:dyDescent="0.25">
      <c r="A927" s="164">
        <v>21</v>
      </c>
      <c r="B927" s="135" t="s">
        <v>366</v>
      </c>
      <c r="C927" s="191" t="s">
        <v>370</v>
      </c>
      <c r="D927" s="150">
        <v>2005</v>
      </c>
      <c r="E927" s="150">
        <v>2005</v>
      </c>
      <c r="F927" s="231">
        <v>100000</v>
      </c>
      <c r="G927" s="145" t="s">
        <v>60</v>
      </c>
    </row>
    <row r="928" spans="1:7" ht="26.25" customHeight="1" x14ac:dyDescent="0.25">
      <c r="A928" s="164">
        <v>22</v>
      </c>
      <c r="B928" s="135" t="s">
        <v>366</v>
      </c>
      <c r="C928" s="191" t="s">
        <v>368</v>
      </c>
      <c r="D928" s="150">
        <v>2005</v>
      </c>
      <c r="E928" s="150">
        <v>2005</v>
      </c>
      <c r="F928" s="231">
        <v>20000</v>
      </c>
      <c r="G928" s="145" t="s">
        <v>60</v>
      </c>
    </row>
    <row r="929" spans="1:7" ht="42" x14ac:dyDescent="0.25">
      <c r="A929" s="164">
        <v>23</v>
      </c>
      <c r="B929" s="135" t="s">
        <v>366</v>
      </c>
      <c r="C929" s="191" t="s">
        <v>369</v>
      </c>
      <c r="D929" s="150">
        <v>2005</v>
      </c>
      <c r="E929" s="150">
        <v>2005</v>
      </c>
      <c r="F929" s="231">
        <v>10000</v>
      </c>
      <c r="G929" s="145" t="s">
        <v>60</v>
      </c>
    </row>
    <row r="930" spans="1:7" ht="25.5" x14ac:dyDescent="0.25">
      <c r="A930" s="164">
        <v>24</v>
      </c>
      <c r="B930" s="135" t="s">
        <v>366</v>
      </c>
      <c r="C930" s="191" t="s">
        <v>371</v>
      </c>
      <c r="D930" s="150">
        <v>2005</v>
      </c>
      <c r="E930" s="150">
        <v>2005</v>
      </c>
      <c r="F930" s="231">
        <v>10000</v>
      </c>
      <c r="G930" s="145" t="s">
        <v>60</v>
      </c>
    </row>
    <row r="931" spans="1:7" ht="25.5" x14ac:dyDescent="0.25">
      <c r="A931" s="164">
        <v>25</v>
      </c>
      <c r="B931" s="135" t="s">
        <v>366</v>
      </c>
      <c r="C931" s="191" t="s">
        <v>372</v>
      </c>
      <c r="D931" s="150">
        <v>2005</v>
      </c>
      <c r="E931" s="150">
        <v>2005</v>
      </c>
      <c r="F931" s="231">
        <v>20000</v>
      </c>
      <c r="G931" s="145" t="s">
        <v>60</v>
      </c>
    </row>
    <row r="932" spans="1:7" ht="25.5" x14ac:dyDescent="0.25">
      <c r="A932" s="164">
        <v>26</v>
      </c>
      <c r="B932" s="135" t="s">
        <v>366</v>
      </c>
      <c r="C932" s="148" t="s">
        <v>373</v>
      </c>
      <c r="D932" s="148">
        <v>2005</v>
      </c>
      <c r="E932" s="148">
        <v>2005</v>
      </c>
      <c r="F932" s="18">
        <v>15000</v>
      </c>
      <c r="G932" s="145" t="s">
        <v>60</v>
      </c>
    </row>
    <row r="933" spans="1:7" ht="42" x14ac:dyDescent="0.25">
      <c r="A933" s="164">
        <v>27</v>
      </c>
      <c r="B933" s="135" t="s">
        <v>366</v>
      </c>
      <c r="C933" s="148" t="s">
        <v>374</v>
      </c>
      <c r="D933" s="148">
        <v>2005</v>
      </c>
      <c r="E933" s="148">
        <v>2005</v>
      </c>
      <c r="F933" s="18">
        <v>15000</v>
      </c>
      <c r="G933" s="145" t="s">
        <v>60</v>
      </c>
    </row>
    <row r="934" spans="1:7" ht="25.5" x14ac:dyDescent="0.25">
      <c r="A934" s="164">
        <v>28</v>
      </c>
      <c r="B934" s="135" t="s">
        <v>366</v>
      </c>
      <c r="C934" s="148" t="s">
        <v>375</v>
      </c>
      <c r="D934" s="148">
        <v>2005</v>
      </c>
      <c r="E934" s="148">
        <v>2005</v>
      </c>
      <c r="F934" s="18">
        <v>100000</v>
      </c>
      <c r="G934" s="145" t="s">
        <v>60</v>
      </c>
    </row>
    <row r="935" spans="1:7" ht="42" x14ac:dyDescent="0.25">
      <c r="A935" s="164">
        <v>29</v>
      </c>
      <c r="B935" s="135" t="s">
        <v>366</v>
      </c>
      <c r="C935" s="148" t="s">
        <v>376</v>
      </c>
      <c r="D935" s="148">
        <v>2005</v>
      </c>
      <c r="E935" s="148">
        <v>2005</v>
      </c>
      <c r="F935" s="18">
        <v>15000</v>
      </c>
      <c r="G935" s="145" t="s">
        <v>60</v>
      </c>
    </row>
    <row r="936" spans="1:7" ht="25.5" x14ac:dyDescent="0.25">
      <c r="A936" s="164">
        <v>30</v>
      </c>
      <c r="B936" s="135" t="s">
        <v>366</v>
      </c>
      <c r="C936" s="148" t="s">
        <v>377</v>
      </c>
      <c r="D936" s="148">
        <v>2005</v>
      </c>
      <c r="E936" s="148">
        <v>2005</v>
      </c>
      <c r="F936" s="18">
        <v>15000</v>
      </c>
      <c r="G936" s="145" t="s">
        <v>60</v>
      </c>
    </row>
    <row r="937" spans="1:7" ht="25.5" x14ac:dyDescent="0.25">
      <c r="A937" s="164">
        <v>31</v>
      </c>
      <c r="B937" s="135" t="s">
        <v>366</v>
      </c>
      <c r="C937" s="148" t="s">
        <v>378</v>
      </c>
      <c r="D937" s="148">
        <v>2005</v>
      </c>
      <c r="E937" s="148">
        <v>2005</v>
      </c>
      <c r="F937" s="18">
        <v>15000</v>
      </c>
      <c r="G937" s="145" t="s">
        <v>60</v>
      </c>
    </row>
    <row r="938" spans="1:7" ht="25.5" x14ac:dyDescent="0.25">
      <c r="A938" s="164">
        <v>32</v>
      </c>
      <c r="B938" s="135" t="s">
        <v>379</v>
      </c>
      <c r="C938" s="148" t="s">
        <v>65</v>
      </c>
      <c r="D938" s="148">
        <v>2005</v>
      </c>
      <c r="E938" s="148">
        <v>2005</v>
      </c>
      <c r="F938" s="18">
        <v>3500</v>
      </c>
      <c r="G938" s="145" t="s">
        <v>60</v>
      </c>
    </row>
    <row r="939" spans="1:7" ht="25.5" x14ac:dyDescent="0.25">
      <c r="A939" s="164">
        <v>33</v>
      </c>
      <c r="B939" s="136" t="s">
        <v>380</v>
      </c>
      <c r="C939" s="148" t="s">
        <v>370</v>
      </c>
      <c r="D939" s="191">
        <v>2006</v>
      </c>
      <c r="E939" s="148">
        <v>2006</v>
      </c>
      <c r="F939" s="18">
        <v>15000</v>
      </c>
      <c r="G939" s="145" t="s">
        <v>60</v>
      </c>
    </row>
    <row r="940" spans="1:7" ht="42" x14ac:dyDescent="0.25">
      <c r="A940" s="164">
        <v>34</v>
      </c>
      <c r="B940" s="136" t="s">
        <v>381</v>
      </c>
      <c r="C940" s="148" t="s">
        <v>374</v>
      </c>
      <c r="D940" s="148">
        <v>2006</v>
      </c>
      <c r="E940" s="148">
        <v>2006</v>
      </c>
      <c r="F940" s="18">
        <v>10000</v>
      </c>
      <c r="G940" s="145" t="s">
        <v>60</v>
      </c>
    </row>
    <row r="941" spans="1:7" ht="42" x14ac:dyDescent="0.25">
      <c r="A941" s="164">
        <v>35</v>
      </c>
      <c r="B941" s="136" t="s">
        <v>382</v>
      </c>
      <c r="C941" s="148" t="s">
        <v>376</v>
      </c>
      <c r="D941" s="148">
        <v>2006</v>
      </c>
      <c r="E941" s="148">
        <v>2006</v>
      </c>
      <c r="F941" s="18">
        <v>10000</v>
      </c>
      <c r="G941" s="145" t="s">
        <v>60</v>
      </c>
    </row>
    <row r="942" spans="1:7" ht="26.25" customHeight="1" x14ac:dyDescent="0.25">
      <c r="A942" s="164">
        <v>36</v>
      </c>
      <c r="B942" s="136" t="s">
        <v>383</v>
      </c>
      <c r="C942" s="191" t="s">
        <v>368</v>
      </c>
      <c r="D942" s="148">
        <v>2006</v>
      </c>
      <c r="E942" s="148">
        <v>2006</v>
      </c>
      <c r="F942" s="18">
        <v>10000</v>
      </c>
      <c r="G942" s="145" t="s">
        <v>60</v>
      </c>
    </row>
    <row r="943" spans="1:7" ht="42" x14ac:dyDescent="0.25">
      <c r="A943" s="164">
        <v>37</v>
      </c>
      <c r="B943" s="136" t="s">
        <v>384</v>
      </c>
      <c r="C943" s="148" t="s">
        <v>385</v>
      </c>
      <c r="D943" s="148">
        <v>2006</v>
      </c>
      <c r="E943" s="148">
        <v>2006</v>
      </c>
      <c r="F943" s="18">
        <v>10000</v>
      </c>
      <c r="G943" s="145" t="s">
        <v>60</v>
      </c>
    </row>
    <row r="944" spans="1:7" ht="25.5" x14ac:dyDescent="0.25">
      <c r="A944" s="164">
        <v>38</v>
      </c>
      <c r="B944" s="135" t="s">
        <v>386</v>
      </c>
      <c r="C944" s="148" t="s">
        <v>375</v>
      </c>
      <c r="D944" s="148">
        <v>2006</v>
      </c>
      <c r="E944" s="148">
        <v>2006</v>
      </c>
      <c r="F944" s="18">
        <v>15000</v>
      </c>
      <c r="G944" s="145" t="s">
        <v>60</v>
      </c>
    </row>
    <row r="945" spans="1:7" ht="25.5" x14ac:dyDescent="0.25">
      <c r="A945" s="164">
        <v>39</v>
      </c>
      <c r="B945" s="135" t="s">
        <v>387</v>
      </c>
      <c r="C945" s="148" t="s">
        <v>388</v>
      </c>
      <c r="D945" s="148">
        <v>2006</v>
      </c>
      <c r="E945" s="148">
        <v>2006</v>
      </c>
      <c r="F945" s="18">
        <v>10000</v>
      </c>
      <c r="G945" s="145" t="s">
        <v>60</v>
      </c>
    </row>
    <row r="946" spans="1:7" ht="25.5" x14ac:dyDescent="0.25">
      <c r="A946" s="164">
        <v>40</v>
      </c>
      <c r="B946" s="136" t="s">
        <v>389</v>
      </c>
      <c r="C946" s="148" t="s">
        <v>65</v>
      </c>
      <c r="D946" s="5">
        <v>2008</v>
      </c>
      <c r="E946" s="148">
        <v>2008</v>
      </c>
      <c r="F946" s="18">
        <v>30000</v>
      </c>
      <c r="G946" s="145" t="s">
        <v>60</v>
      </c>
    </row>
    <row r="947" spans="1:7" ht="25.5" x14ac:dyDescent="0.25">
      <c r="A947" s="164">
        <v>41</v>
      </c>
      <c r="B947" s="136" t="s">
        <v>390</v>
      </c>
      <c r="C947" s="148" t="s">
        <v>65</v>
      </c>
      <c r="D947" s="148">
        <v>2008</v>
      </c>
      <c r="E947" s="148">
        <v>2008</v>
      </c>
      <c r="F947" s="18">
        <v>30000</v>
      </c>
      <c r="G947" s="145" t="s">
        <v>60</v>
      </c>
    </row>
    <row r="948" spans="1:7" ht="25.5" x14ac:dyDescent="0.25">
      <c r="A948" s="164">
        <v>42</v>
      </c>
      <c r="B948" s="136" t="s">
        <v>391</v>
      </c>
      <c r="C948" s="148" t="s">
        <v>65</v>
      </c>
      <c r="D948" s="5">
        <v>2009</v>
      </c>
      <c r="E948" s="148">
        <v>2009</v>
      </c>
      <c r="F948" s="18">
        <v>200000</v>
      </c>
      <c r="G948" s="145" t="s">
        <v>60</v>
      </c>
    </row>
    <row r="949" spans="1:7" ht="25.5" x14ac:dyDescent="0.25">
      <c r="A949" s="164">
        <v>43</v>
      </c>
      <c r="B949" s="136" t="s">
        <v>392</v>
      </c>
      <c r="C949" s="148" t="s">
        <v>61</v>
      </c>
      <c r="D949" s="5">
        <v>2010</v>
      </c>
      <c r="E949" s="148">
        <v>2010</v>
      </c>
      <c r="F949" s="18">
        <v>100000</v>
      </c>
      <c r="G949" s="145" t="s">
        <v>60</v>
      </c>
    </row>
    <row r="950" spans="1:7" ht="25.5" x14ac:dyDescent="0.25">
      <c r="A950" s="164">
        <v>44</v>
      </c>
      <c r="B950" s="136" t="s">
        <v>393</v>
      </c>
      <c r="C950" s="148" t="s">
        <v>64</v>
      </c>
      <c r="D950" s="148">
        <v>2010</v>
      </c>
      <c r="E950" s="148">
        <v>2010</v>
      </c>
      <c r="F950" s="18">
        <v>20000</v>
      </c>
      <c r="G950" s="145" t="s">
        <v>60</v>
      </c>
    </row>
    <row r="951" spans="1:7" ht="25.5" x14ac:dyDescent="0.25">
      <c r="A951" s="164">
        <v>45</v>
      </c>
      <c r="B951" s="136" t="s">
        <v>394</v>
      </c>
      <c r="C951" s="148" t="s">
        <v>64</v>
      </c>
      <c r="D951" s="148">
        <v>2010</v>
      </c>
      <c r="E951" s="148">
        <v>2010</v>
      </c>
      <c r="F951" s="18">
        <v>20000</v>
      </c>
      <c r="G951" s="145" t="s">
        <v>60</v>
      </c>
    </row>
    <row r="952" spans="1:7" ht="25.5" x14ac:dyDescent="0.25">
      <c r="A952" s="164">
        <v>46</v>
      </c>
      <c r="B952" s="136" t="s">
        <v>395</v>
      </c>
      <c r="C952" s="148" t="s">
        <v>63</v>
      </c>
      <c r="D952" s="148">
        <v>2010</v>
      </c>
      <c r="E952" s="148">
        <v>2010</v>
      </c>
      <c r="F952" s="18">
        <v>30000</v>
      </c>
      <c r="G952" s="145" t="s">
        <v>60</v>
      </c>
    </row>
    <row r="953" spans="1:7" ht="25.5" x14ac:dyDescent="0.25">
      <c r="A953" s="164">
        <v>47</v>
      </c>
      <c r="B953" s="136" t="s">
        <v>396</v>
      </c>
      <c r="C953" s="148" t="s">
        <v>65</v>
      </c>
      <c r="D953" s="148">
        <v>2010</v>
      </c>
      <c r="E953" s="148">
        <v>2010</v>
      </c>
      <c r="F953" s="18">
        <v>1000000</v>
      </c>
      <c r="G953" s="145" t="s">
        <v>60</v>
      </c>
    </row>
    <row r="954" spans="1:7" ht="25.5" x14ac:dyDescent="0.25">
      <c r="A954" s="164">
        <v>48</v>
      </c>
      <c r="B954" s="136" t="s">
        <v>397</v>
      </c>
      <c r="C954" s="148" t="s">
        <v>398</v>
      </c>
      <c r="D954" s="5">
        <v>2011</v>
      </c>
      <c r="E954" s="148">
        <v>2011</v>
      </c>
      <c r="F954" s="18">
        <v>50000</v>
      </c>
      <c r="G954" s="145" t="s">
        <v>60</v>
      </c>
    </row>
    <row r="955" spans="1:7" ht="25.5" x14ac:dyDescent="0.25">
      <c r="A955" s="164">
        <v>49</v>
      </c>
      <c r="B955" s="136" t="s">
        <v>399</v>
      </c>
      <c r="C955" s="148" t="s">
        <v>370</v>
      </c>
      <c r="D955" s="148">
        <v>2011</v>
      </c>
      <c r="E955" s="148">
        <v>2011</v>
      </c>
      <c r="F955" s="18">
        <v>50000</v>
      </c>
      <c r="G955" s="145" t="s">
        <v>60</v>
      </c>
    </row>
    <row r="956" spans="1:7" ht="25.5" x14ac:dyDescent="0.25">
      <c r="A956" s="164">
        <v>50</v>
      </c>
      <c r="B956" s="135" t="s">
        <v>400</v>
      </c>
      <c r="C956" s="148" t="s">
        <v>401</v>
      </c>
      <c r="D956" s="148">
        <v>2011</v>
      </c>
      <c r="E956" s="148">
        <v>2011</v>
      </c>
      <c r="F956" s="18">
        <v>30000</v>
      </c>
      <c r="G956" s="145" t="s">
        <v>60</v>
      </c>
    </row>
    <row r="957" spans="1:7" ht="25.5" x14ac:dyDescent="0.25">
      <c r="A957" s="164">
        <v>51</v>
      </c>
      <c r="B957" s="136" t="s">
        <v>402</v>
      </c>
      <c r="C957" s="148" t="s">
        <v>65</v>
      </c>
      <c r="D957" s="148">
        <v>2011</v>
      </c>
      <c r="E957" s="148">
        <v>2011</v>
      </c>
      <c r="F957" s="18">
        <v>600000</v>
      </c>
      <c r="G957" s="145" t="s">
        <v>60</v>
      </c>
    </row>
    <row r="958" spans="1:7" ht="25.5" x14ac:dyDescent="0.25">
      <c r="A958" s="164">
        <v>52</v>
      </c>
      <c r="B958" s="137" t="s">
        <v>403</v>
      </c>
      <c r="C958" s="5" t="s">
        <v>375</v>
      </c>
      <c r="D958" s="5">
        <v>2012</v>
      </c>
      <c r="E958" s="5">
        <v>2012</v>
      </c>
      <c r="F958" s="268">
        <v>40000</v>
      </c>
      <c r="G958" s="145" t="s">
        <v>60</v>
      </c>
    </row>
    <row r="959" spans="1:7" ht="42" x14ac:dyDescent="0.25">
      <c r="A959" s="164">
        <v>53</v>
      </c>
      <c r="B959" s="137" t="s">
        <v>404</v>
      </c>
      <c r="C959" s="5" t="s">
        <v>376</v>
      </c>
      <c r="D959" s="5">
        <v>2012</v>
      </c>
      <c r="E959" s="5">
        <v>2012</v>
      </c>
      <c r="F959" s="268">
        <v>20000</v>
      </c>
      <c r="G959" s="145" t="s">
        <v>60</v>
      </c>
    </row>
    <row r="960" spans="1:7" ht="25.5" x14ac:dyDescent="0.25">
      <c r="A960" s="164">
        <v>54</v>
      </c>
      <c r="B960" s="137" t="s">
        <v>405</v>
      </c>
      <c r="C960" s="5" t="s">
        <v>373</v>
      </c>
      <c r="D960" s="5">
        <v>2012</v>
      </c>
      <c r="E960" s="5">
        <v>2012</v>
      </c>
      <c r="F960" s="268">
        <v>30000</v>
      </c>
      <c r="G960" s="145" t="s">
        <v>60</v>
      </c>
    </row>
    <row r="961" spans="1:7" ht="25.5" x14ac:dyDescent="0.25">
      <c r="A961" s="164">
        <v>55</v>
      </c>
      <c r="B961" s="137" t="s">
        <v>406</v>
      </c>
      <c r="C961" s="5" t="s">
        <v>407</v>
      </c>
      <c r="D961" s="5">
        <v>2012</v>
      </c>
      <c r="E961" s="5">
        <v>2012</v>
      </c>
      <c r="F961" s="268">
        <v>20000</v>
      </c>
      <c r="G961" s="145" t="s">
        <v>60</v>
      </c>
    </row>
    <row r="962" spans="1:7" ht="25.5" x14ac:dyDescent="0.25">
      <c r="A962" s="164">
        <v>56</v>
      </c>
      <c r="B962" s="137" t="s">
        <v>408</v>
      </c>
      <c r="C962" s="5" t="s">
        <v>370</v>
      </c>
      <c r="D962" s="5">
        <v>2012</v>
      </c>
      <c r="E962" s="5">
        <v>2012</v>
      </c>
      <c r="F962" s="268">
        <v>40000</v>
      </c>
      <c r="G962" s="145" t="s">
        <v>60</v>
      </c>
    </row>
    <row r="963" spans="1:7" ht="25.5" x14ac:dyDescent="0.25">
      <c r="A963" s="164">
        <v>57</v>
      </c>
      <c r="B963" s="137" t="s">
        <v>409</v>
      </c>
      <c r="C963" s="5" t="s">
        <v>65</v>
      </c>
      <c r="D963" s="5">
        <v>2012</v>
      </c>
      <c r="E963" s="5">
        <v>2012</v>
      </c>
      <c r="F963" s="268">
        <v>100000</v>
      </c>
      <c r="G963" s="145" t="s">
        <v>60</v>
      </c>
    </row>
    <row r="964" spans="1:7" ht="25.5" x14ac:dyDescent="0.25">
      <c r="A964" s="164">
        <v>58</v>
      </c>
      <c r="B964" s="137" t="s">
        <v>410</v>
      </c>
      <c r="C964" s="5" t="s">
        <v>398</v>
      </c>
      <c r="D964" s="5">
        <v>2012</v>
      </c>
      <c r="E964" s="5">
        <v>2012</v>
      </c>
      <c r="F964" s="268">
        <v>20000</v>
      </c>
      <c r="G964" s="145" t="s">
        <v>60</v>
      </c>
    </row>
    <row r="965" spans="1:7" ht="25.5" x14ac:dyDescent="0.25">
      <c r="A965" s="164">
        <v>59</v>
      </c>
      <c r="B965" s="137" t="s">
        <v>411</v>
      </c>
      <c r="C965" s="5" t="s">
        <v>65</v>
      </c>
      <c r="D965" s="5">
        <v>2012</v>
      </c>
      <c r="E965" s="5">
        <v>2012</v>
      </c>
      <c r="F965" s="268">
        <v>150000</v>
      </c>
      <c r="G965" s="145" t="s">
        <v>60</v>
      </c>
    </row>
    <row r="966" spans="1:7" ht="84" x14ac:dyDescent="0.25">
      <c r="A966" s="164">
        <v>60</v>
      </c>
      <c r="B966" s="137" t="s">
        <v>412</v>
      </c>
      <c r="C966" s="5" t="s">
        <v>65</v>
      </c>
      <c r="D966" s="5">
        <v>2012</v>
      </c>
      <c r="E966" s="5">
        <v>2012</v>
      </c>
      <c r="F966" s="268">
        <v>700000</v>
      </c>
      <c r="G966" s="145" t="s">
        <v>60</v>
      </c>
    </row>
    <row r="967" spans="1:7" ht="25.5" x14ac:dyDescent="0.25">
      <c r="A967" s="164">
        <v>61</v>
      </c>
      <c r="B967" s="137" t="s">
        <v>413</v>
      </c>
      <c r="C967" s="5" t="s">
        <v>398</v>
      </c>
      <c r="D967" s="5">
        <v>2013</v>
      </c>
      <c r="E967" s="5">
        <v>2013</v>
      </c>
      <c r="F967" s="268">
        <v>25000</v>
      </c>
      <c r="G967" s="145" t="s">
        <v>60</v>
      </c>
    </row>
    <row r="968" spans="1:7" ht="25.5" x14ac:dyDescent="0.25">
      <c r="A968" s="164">
        <v>62</v>
      </c>
      <c r="B968" s="147" t="s">
        <v>414</v>
      </c>
      <c r="C968" s="5"/>
      <c r="D968" s="5">
        <v>2013</v>
      </c>
      <c r="E968" s="5">
        <v>2013</v>
      </c>
      <c r="F968" s="268">
        <v>100000</v>
      </c>
      <c r="G968" s="145" t="s">
        <v>60</v>
      </c>
    </row>
    <row r="969" spans="1:7" ht="25.5" x14ac:dyDescent="0.25">
      <c r="A969" s="164">
        <v>63</v>
      </c>
      <c r="B969" s="137" t="s">
        <v>415</v>
      </c>
      <c r="C969" s="5" t="s">
        <v>61</v>
      </c>
      <c r="D969" s="5">
        <v>2013</v>
      </c>
      <c r="E969" s="5">
        <v>2013</v>
      </c>
      <c r="F969" s="268">
        <v>15000</v>
      </c>
      <c r="G969" s="145" t="s">
        <v>60</v>
      </c>
    </row>
    <row r="970" spans="1:7" ht="25.5" x14ac:dyDescent="0.25">
      <c r="A970" s="164">
        <v>64</v>
      </c>
      <c r="B970" s="137" t="s">
        <v>416</v>
      </c>
      <c r="C970" s="5" t="s">
        <v>77</v>
      </c>
      <c r="D970" s="5">
        <v>2013</v>
      </c>
      <c r="E970" s="5">
        <v>2013</v>
      </c>
      <c r="F970" s="268">
        <v>50000</v>
      </c>
      <c r="G970" s="145" t="s">
        <v>60</v>
      </c>
    </row>
    <row r="971" spans="1:7" ht="42" x14ac:dyDescent="0.25">
      <c r="A971" s="164">
        <v>65</v>
      </c>
      <c r="B971" s="137" t="s">
        <v>417</v>
      </c>
      <c r="C971" s="5" t="s">
        <v>64</v>
      </c>
      <c r="D971" s="5">
        <v>2013</v>
      </c>
      <c r="E971" s="5">
        <v>2013</v>
      </c>
      <c r="F971" s="268">
        <v>70000</v>
      </c>
      <c r="G971" s="145" t="s">
        <v>60</v>
      </c>
    </row>
    <row r="972" spans="1:7" ht="25.5" x14ac:dyDescent="0.25">
      <c r="A972" s="164">
        <v>66</v>
      </c>
      <c r="B972" s="137" t="s">
        <v>413</v>
      </c>
      <c r="C972" s="5" t="s">
        <v>398</v>
      </c>
      <c r="D972" s="5">
        <v>2013</v>
      </c>
      <c r="E972" s="5">
        <v>2013</v>
      </c>
      <c r="F972" s="268">
        <v>70000</v>
      </c>
      <c r="G972" s="145" t="s">
        <v>60</v>
      </c>
    </row>
    <row r="973" spans="1:7" ht="25.5" x14ac:dyDescent="0.25">
      <c r="A973" s="164">
        <v>67</v>
      </c>
      <c r="B973" s="137" t="s">
        <v>418</v>
      </c>
      <c r="C973" s="5" t="s">
        <v>375</v>
      </c>
      <c r="D973" s="5">
        <v>2013</v>
      </c>
      <c r="E973" s="5">
        <v>2013</v>
      </c>
      <c r="F973" s="268">
        <v>70000</v>
      </c>
      <c r="G973" s="145" t="s">
        <v>60</v>
      </c>
    </row>
    <row r="974" spans="1:7" ht="25.5" x14ac:dyDescent="0.25">
      <c r="A974" s="164">
        <v>68</v>
      </c>
      <c r="B974" s="137" t="s">
        <v>419</v>
      </c>
      <c r="C974" s="5" t="s">
        <v>65</v>
      </c>
      <c r="D974" s="5">
        <v>2013</v>
      </c>
      <c r="E974" s="5">
        <v>2013</v>
      </c>
      <c r="F974" s="268">
        <v>200000</v>
      </c>
      <c r="G974" s="145" t="s">
        <v>60</v>
      </c>
    </row>
    <row r="975" spans="1:7" ht="42" x14ac:dyDescent="0.25">
      <c r="A975" s="164">
        <v>69</v>
      </c>
      <c r="B975" s="147" t="s">
        <v>420</v>
      </c>
      <c r="C975" s="5"/>
      <c r="D975" s="5">
        <v>2014</v>
      </c>
      <c r="E975" s="5">
        <v>2014</v>
      </c>
      <c r="F975" s="268">
        <v>100000</v>
      </c>
      <c r="G975" s="145" t="s">
        <v>60</v>
      </c>
    </row>
    <row r="976" spans="1:7" ht="25.5" x14ac:dyDescent="0.25">
      <c r="A976" s="164">
        <v>70</v>
      </c>
      <c r="B976" s="147" t="s">
        <v>421</v>
      </c>
      <c r="C976" s="5"/>
      <c r="D976" s="5">
        <v>2014</v>
      </c>
      <c r="E976" s="5">
        <v>2014</v>
      </c>
      <c r="F976" s="268">
        <v>200000</v>
      </c>
      <c r="G976" s="145" t="s">
        <v>60</v>
      </c>
    </row>
    <row r="977" spans="1:7" ht="42" x14ac:dyDescent="0.25">
      <c r="A977" s="164">
        <v>71</v>
      </c>
      <c r="B977" s="147" t="s">
        <v>422</v>
      </c>
      <c r="C977" s="5" t="s">
        <v>398</v>
      </c>
      <c r="D977" s="5">
        <v>2014</v>
      </c>
      <c r="E977" s="5">
        <v>2014</v>
      </c>
      <c r="F977" s="268">
        <v>150000</v>
      </c>
      <c r="G977" s="145" t="s">
        <v>60</v>
      </c>
    </row>
    <row r="978" spans="1:7" ht="42" x14ac:dyDescent="0.25">
      <c r="A978" s="164">
        <v>72</v>
      </c>
      <c r="B978" s="147" t="s">
        <v>422</v>
      </c>
      <c r="C978" s="5" t="s">
        <v>398</v>
      </c>
      <c r="D978" s="5">
        <v>2014</v>
      </c>
      <c r="E978" s="5">
        <v>2014</v>
      </c>
      <c r="F978" s="268">
        <v>150000</v>
      </c>
      <c r="G978" s="145" t="s">
        <v>60</v>
      </c>
    </row>
    <row r="979" spans="1:7" ht="25.5" x14ac:dyDescent="0.25">
      <c r="A979" s="164">
        <v>73</v>
      </c>
      <c r="B979" s="147" t="s">
        <v>418</v>
      </c>
      <c r="C979" s="5" t="s">
        <v>375</v>
      </c>
      <c r="D979" s="5">
        <v>2014</v>
      </c>
      <c r="E979" s="5">
        <v>2014</v>
      </c>
      <c r="F979" s="268">
        <v>50000</v>
      </c>
      <c r="G979" s="145" t="s">
        <v>60</v>
      </c>
    </row>
    <row r="980" spans="1:7" ht="25.5" x14ac:dyDescent="0.25">
      <c r="A980" s="164">
        <v>74</v>
      </c>
      <c r="B980" s="147" t="s">
        <v>418</v>
      </c>
      <c r="C980" s="5" t="s">
        <v>375</v>
      </c>
      <c r="D980" s="5">
        <v>2014</v>
      </c>
      <c r="E980" s="5">
        <v>2014</v>
      </c>
      <c r="F980" s="268">
        <v>100000</v>
      </c>
      <c r="G980" s="145" t="s">
        <v>60</v>
      </c>
    </row>
    <row r="981" spans="1:7" ht="25.5" x14ac:dyDescent="0.25">
      <c r="A981" s="164">
        <v>75</v>
      </c>
      <c r="B981" s="147" t="s">
        <v>418</v>
      </c>
      <c r="C981" s="5" t="s">
        <v>375</v>
      </c>
      <c r="D981" s="5">
        <v>2014</v>
      </c>
      <c r="E981" s="5">
        <v>2014</v>
      </c>
      <c r="F981" s="268">
        <v>100000</v>
      </c>
      <c r="G981" s="145" t="s">
        <v>60</v>
      </c>
    </row>
    <row r="982" spans="1:7" ht="25.5" x14ac:dyDescent="0.25">
      <c r="A982" s="164">
        <v>76</v>
      </c>
      <c r="B982" s="147" t="s">
        <v>423</v>
      </c>
      <c r="C982" s="5" t="s">
        <v>424</v>
      </c>
      <c r="D982" s="5">
        <v>2014</v>
      </c>
      <c r="E982" s="5">
        <v>2014</v>
      </c>
      <c r="F982" s="268">
        <v>200000</v>
      </c>
      <c r="G982" s="145" t="s">
        <v>60</v>
      </c>
    </row>
    <row r="983" spans="1:7" ht="25.5" x14ac:dyDescent="0.25">
      <c r="A983" s="164">
        <v>77</v>
      </c>
      <c r="B983" s="147" t="s">
        <v>423</v>
      </c>
      <c r="C983" s="5" t="s">
        <v>424</v>
      </c>
      <c r="D983" s="5">
        <v>2014</v>
      </c>
      <c r="E983" s="5">
        <v>2014</v>
      </c>
      <c r="F983" s="268">
        <v>370000</v>
      </c>
      <c r="G983" s="145" t="s">
        <v>60</v>
      </c>
    </row>
    <row r="984" spans="1:7" ht="25.5" x14ac:dyDescent="0.25">
      <c r="A984" s="164">
        <v>78</v>
      </c>
      <c r="B984" s="147" t="s">
        <v>425</v>
      </c>
      <c r="C984" s="5" t="s">
        <v>426</v>
      </c>
      <c r="D984" s="5">
        <v>2014</v>
      </c>
      <c r="E984" s="5">
        <v>2014</v>
      </c>
      <c r="F984" s="276">
        <v>100000</v>
      </c>
      <c r="G984" s="145" t="s">
        <v>60</v>
      </c>
    </row>
    <row r="985" spans="1:7" ht="42" x14ac:dyDescent="0.25">
      <c r="A985" s="164">
        <v>79</v>
      </c>
      <c r="B985" s="147" t="s">
        <v>427</v>
      </c>
      <c r="C985" s="5" t="s">
        <v>428</v>
      </c>
      <c r="D985" s="5">
        <v>2014</v>
      </c>
      <c r="E985" s="5">
        <v>2014</v>
      </c>
      <c r="F985" s="268">
        <v>30000</v>
      </c>
      <c r="G985" s="145" t="s">
        <v>60</v>
      </c>
    </row>
    <row r="986" spans="1:7" ht="42" x14ac:dyDescent="0.25">
      <c r="A986" s="164">
        <v>80</v>
      </c>
      <c r="B986" s="147" t="s">
        <v>429</v>
      </c>
      <c r="C986" s="5" t="s">
        <v>376</v>
      </c>
      <c r="D986" s="5">
        <v>2014</v>
      </c>
      <c r="E986" s="5">
        <v>2014</v>
      </c>
      <c r="F986" s="268">
        <v>30000</v>
      </c>
      <c r="G986" s="145" t="s">
        <v>60</v>
      </c>
    </row>
    <row r="987" spans="1:7" ht="42" x14ac:dyDescent="0.25">
      <c r="A987" s="164">
        <v>81</v>
      </c>
      <c r="B987" s="147" t="s">
        <v>430</v>
      </c>
      <c r="C987" s="5" t="s">
        <v>374</v>
      </c>
      <c r="D987" s="5">
        <v>2014</v>
      </c>
      <c r="E987" s="5">
        <v>2014</v>
      </c>
      <c r="F987" s="268">
        <v>50000</v>
      </c>
      <c r="G987" s="145" t="s">
        <v>60</v>
      </c>
    </row>
    <row r="988" spans="1:7" ht="37.5" customHeight="1" x14ac:dyDescent="0.25">
      <c r="A988" s="164">
        <v>82</v>
      </c>
      <c r="B988" s="147" t="s">
        <v>431</v>
      </c>
      <c r="C988" s="5" t="s">
        <v>432</v>
      </c>
      <c r="D988" s="5">
        <v>2014</v>
      </c>
      <c r="E988" s="5">
        <v>2014</v>
      </c>
      <c r="F988" s="268">
        <v>100000</v>
      </c>
      <c r="G988" s="145" t="s">
        <v>60</v>
      </c>
    </row>
    <row r="989" spans="1:7" ht="42" x14ac:dyDescent="0.25">
      <c r="A989" s="164">
        <v>83</v>
      </c>
      <c r="B989" s="147" t="s">
        <v>433</v>
      </c>
      <c r="C989" s="5" t="s">
        <v>64</v>
      </c>
      <c r="D989" s="5">
        <v>2014</v>
      </c>
      <c r="E989" s="5">
        <v>2014</v>
      </c>
      <c r="F989" s="268">
        <v>120000</v>
      </c>
      <c r="G989" s="145" t="s">
        <v>60</v>
      </c>
    </row>
    <row r="990" spans="1:7" ht="25.5" x14ac:dyDescent="0.25">
      <c r="A990" s="164">
        <v>84</v>
      </c>
      <c r="B990" s="147" t="s">
        <v>434</v>
      </c>
      <c r="C990" s="5" t="s">
        <v>375</v>
      </c>
      <c r="D990" s="5">
        <v>2015</v>
      </c>
      <c r="E990" s="5">
        <v>2015</v>
      </c>
      <c r="F990" s="268">
        <v>400000</v>
      </c>
      <c r="G990" s="145" t="s">
        <v>60</v>
      </c>
    </row>
    <row r="991" spans="1:7" ht="25.5" x14ac:dyDescent="0.25">
      <c r="A991" s="164">
        <v>85</v>
      </c>
      <c r="B991" s="147" t="s">
        <v>434</v>
      </c>
      <c r="C991" s="5" t="s">
        <v>375</v>
      </c>
      <c r="D991" s="5">
        <v>2015</v>
      </c>
      <c r="E991" s="5">
        <v>2015</v>
      </c>
      <c r="F991" s="268">
        <v>100000</v>
      </c>
      <c r="G991" s="145" t="s">
        <v>60</v>
      </c>
    </row>
    <row r="992" spans="1:7" ht="42" x14ac:dyDescent="0.25">
      <c r="A992" s="164">
        <v>86</v>
      </c>
      <c r="B992" s="147" t="s">
        <v>435</v>
      </c>
      <c r="C992" s="5"/>
      <c r="D992" s="5">
        <v>2015</v>
      </c>
      <c r="E992" s="5">
        <v>2015</v>
      </c>
      <c r="F992" s="268">
        <v>500000</v>
      </c>
      <c r="G992" s="145" t="s">
        <v>60</v>
      </c>
    </row>
    <row r="993" spans="1:7" ht="44.25" customHeight="1" x14ac:dyDescent="0.25">
      <c r="A993" s="164">
        <v>87</v>
      </c>
      <c r="B993" s="147" t="s">
        <v>436</v>
      </c>
      <c r="C993" s="5" t="s">
        <v>432</v>
      </c>
      <c r="D993" s="5">
        <v>2015</v>
      </c>
      <c r="E993" s="5">
        <v>2015</v>
      </c>
      <c r="F993" s="276">
        <v>85000</v>
      </c>
      <c r="G993" s="145" t="s">
        <v>60</v>
      </c>
    </row>
    <row r="994" spans="1:7" ht="44.25" customHeight="1" x14ac:dyDescent="0.25">
      <c r="A994" s="164">
        <v>88</v>
      </c>
      <c r="B994" s="147" t="s">
        <v>437</v>
      </c>
      <c r="C994" s="5" t="s">
        <v>432</v>
      </c>
      <c r="D994" s="5">
        <v>2015</v>
      </c>
      <c r="E994" s="5">
        <v>2015</v>
      </c>
      <c r="F994" s="276">
        <v>150000</v>
      </c>
      <c r="G994" s="145" t="s">
        <v>60</v>
      </c>
    </row>
    <row r="995" spans="1:7" ht="40.5" customHeight="1" x14ac:dyDescent="0.25">
      <c r="A995" s="164">
        <v>89</v>
      </c>
      <c r="B995" s="147" t="s">
        <v>438</v>
      </c>
      <c r="C995" s="5" t="s">
        <v>439</v>
      </c>
      <c r="D995" s="5">
        <v>2015</v>
      </c>
      <c r="E995" s="5">
        <v>2015</v>
      </c>
      <c r="F995" s="268">
        <v>210000</v>
      </c>
      <c r="G995" s="145" t="s">
        <v>60</v>
      </c>
    </row>
    <row r="996" spans="1:7" ht="25.5" x14ac:dyDescent="0.25">
      <c r="A996" s="164">
        <v>90</v>
      </c>
      <c r="B996" s="147" t="s">
        <v>440</v>
      </c>
      <c r="C996" s="5" t="s">
        <v>353</v>
      </c>
      <c r="D996" s="5">
        <v>2015</v>
      </c>
      <c r="E996" s="5">
        <v>2015</v>
      </c>
      <c r="F996" s="268">
        <v>150000</v>
      </c>
      <c r="G996" s="145" t="s">
        <v>60</v>
      </c>
    </row>
    <row r="997" spans="1:7" ht="63" x14ac:dyDescent="0.25">
      <c r="A997" s="164">
        <v>91</v>
      </c>
      <c r="B997" s="147" t="s">
        <v>441</v>
      </c>
      <c r="C997" s="5" t="s">
        <v>370</v>
      </c>
      <c r="D997" s="5">
        <v>2015</v>
      </c>
      <c r="E997" s="5">
        <v>2015</v>
      </c>
      <c r="F997" s="268">
        <v>150000</v>
      </c>
      <c r="G997" s="145" t="s">
        <v>60</v>
      </c>
    </row>
    <row r="998" spans="1:7" ht="25.5" x14ac:dyDescent="0.25">
      <c r="A998" s="164">
        <v>92</v>
      </c>
      <c r="B998" s="147" t="s">
        <v>442</v>
      </c>
      <c r="C998" s="5" t="s">
        <v>370</v>
      </c>
      <c r="D998" s="5">
        <v>2015</v>
      </c>
      <c r="E998" s="5">
        <v>2015</v>
      </c>
      <c r="F998" s="268">
        <v>250000</v>
      </c>
      <c r="G998" s="145" t="s">
        <v>60</v>
      </c>
    </row>
    <row r="999" spans="1:7" ht="42" x14ac:dyDescent="0.25">
      <c r="A999" s="164">
        <v>93</v>
      </c>
      <c r="B999" s="147" t="s">
        <v>443</v>
      </c>
      <c r="C999" s="5"/>
      <c r="D999" s="5">
        <v>2015</v>
      </c>
      <c r="E999" s="5">
        <v>2015</v>
      </c>
      <c r="F999" s="268">
        <v>60000</v>
      </c>
      <c r="G999" s="145" t="s">
        <v>60</v>
      </c>
    </row>
    <row r="1000" spans="1:7" ht="25.5" x14ac:dyDescent="0.25">
      <c r="A1000" s="164">
        <v>94</v>
      </c>
      <c r="B1000" s="147" t="s">
        <v>444</v>
      </c>
      <c r="C1000" s="5" t="s">
        <v>370</v>
      </c>
      <c r="D1000" s="5">
        <v>2015</v>
      </c>
      <c r="E1000" s="5">
        <v>2015</v>
      </c>
      <c r="F1000" s="268">
        <v>100000</v>
      </c>
      <c r="G1000" s="145" t="s">
        <v>60</v>
      </c>
    </row>
    <row r="1001" spans="1:7" ht="25.5" x14ac:dyDescent="0.25">
      <c r="A1001" s="164">
        <v>95</v>
      </c>
      <c r="B1001" s="147" t="s">
        <v>445</v>
      </c>
      <c r="C1001" s="5" t="s">
        <v>426</v>
      </c>
      <c r="D1001" s="5">
        <v>2015</v>
      </c>
      <c r="E1001" s="5">
        <v>2015</v>
      </c>
      <c r="F1001" s="268">
        <v>100000</v>
      </c>
      <c r="G1001" s="145" t="s">
        <v>60</v>
      </c>
    </row>
    <row r="1002" spans="1:7" ht="42" x14ac:dyDescent="0.25">
      <c r="A1002" s="164">
        <v>96</v>
      </c>
      <c r="B1002" s="167" t="s">
        <v>446</v>
      </c>
      <c r="C1002" s="191" t="s">
        <v>65</v>
      </c>
      <c r="D1002" s="150">
        <v>2015</v>
      </c>
      <c r="E1002" s="150">
        <v>2017</v>
      </c>
      <c r="F1002" s="231">
        <v>2500000</v>
      </c>
      <c r="G1002" s="145" t="s">
        <v>60</v>
      </c>
    </row>
    <row r="1003" spans="1:7" ht="25.5" x14ac:dyDescent="0.25">
      <c r="A1003" s="164">
        <v>97</v>
      </c>
      <c r="B1003" s="167" t="s">
        <v>448</v>
      </c>
      <c r="C1003" s="191" t="s">
        <v>65</v>
      </c>
      <c r="D1003" s="150">
        <v>2016</v>
      </c>
      <c r="E1003" s="150">
        <v>2017</v>
      </c>
      <c r="F1003" s="231">
        <v>50000</v>
      </c>
      <c r="G1003" s="145" t="s">
        <v>60</v>
      </c>
    </row>
    <row r="1004" spans="1:7" ht="25.5" x14ac:dyDescent="0.25">
      <c r="A1004" s="164">
        <v>98</v>
      </c>
      <c r="B1004" s="167" t="s">
        <v>453</v>
      </c>
      <c r="C1004" s="191" t="s">
        <v>65</v>
      </c>
      <c r="D1004" s="150">
        <v>2017</v>
      </c>
      <c r="E1004" s="150">
        <v>2018</v>
      </c>
      <c r="F1004" s="85">
        <v>180000</v>
      </c>
      <c r="G1004" s="145" t="s">
        <v>60</v>
      </c>
    </row>
    <row r="1005" spans="1:7" ht="25.5" x14ac:dyDescent="0.25">
      <c r="A1005" s="164">
        <v>99</v>
      </c>
      <c r="B1005" s="147" t="s">
        <v>810</v>
      </c>
      <c r="C1005" s="5" t="s">
        <v>65</v>
      </c>
      <c r="D1005" s="5">
        <v>2017</v>
      </c>
      <c r="E1005" s="5">
        <v>2017</v>
      </c>
      <c r="F1005" s="268">
        <v>177415</v>
      </c>
      <c r="G1005" s="145" t="s">
        <v>60</v>
      </c>
    </row>
    <row r="1006" spans="1:7" ht="25.5" x14ac:dyDescent="0.25">
      <c r="A1006" s="164">
        <v>100</v>
      </c>
      <c r="B1006" s="167" t="s">
        <v>811</v>
      </c>
      <c r="C1006" s="191" t="s">
        <v>65</v>
      </c>
      <c r="D1006" s="150">
        <v>2018</v>
      </c>
      <c r="E1006" s="150">
        <v>2018</v>
      </c>
      <c r="F1006" s="85">
        <v>347081</v>
      </c>
      <c r="G1006" s="145" t="s">
        <v>60</v>
      </c>
    </row>
    <row r="1007" spans="1:7" ht="25.5" x14ac:dyDescent="0.25">
      <c r="A1007" s="164">
        <v>101</v>
      </c>
      <c r="B1007" s="147" t="s">
        <v>812</v>
      </c>
      <c r="C1007" s="5" t="s">
        <v>65</v>
      </c>
      <c r="D1007" s="5">
        <v>2016</v>
      </c>
      <c r="E1007" s="5">
        <v>2016</v>
      </c>
      <c r="F1007" s="268">
        <v>239000</v>
      </c>
      <c r="G1007" s="145" t="s">
        <v>60</v>
      </c>
    </row>
    <row r="1008" spans="1:7" ht="25.5" x14ac:dyDescent="0.25">
      <c r="A1008" s="164">
        <v>102</v>
      </c>
      <c r="B1008" s="20" t="s">
        <v>358</v>
      </c>
      <c r="C1008" s="191" t="s">
        <v>65</v>
      </c>
      <c r="D1008" s="150">
        <v>2017</v>
      </c>
      <c r="E1008" s="150">
        <v>2017</v>
      </c>
      <c r="F1008" s="85">
        <v>222546.18</v>
      </c>
      <c r="G1008" s="145" t="s">
        <v>60</v>
      </c>
    </row>
    <row r="1009" spans="1:7" ht="25.5" x14ac:dyDescent="0.25">
      <c r="A1009" s="164">
        <v>103</v>
      </c>
      <c r="B1009" s="20" t="s">
        <v>359</v>
      </c>
      <c r="C1009" s="191" t="s">
        <v>65</v>
      </c>
      <c r="D1009" s="150">
        <v>2017</v>
      </c>
      <c r="E1009" s="150">
        <v>2017</v>
      </c>
      <c r="F1009" s="85">
        <v>170000</v>
      </c>
      <c r="G1009" s="145" t="s">
        <v>60</v>
      </c>
    </row>
    <row r="1010" spans="1:7" ht="25.5" x14ac:dyDescent="0.25">
      <c r="A1010" s="164">
        <v>104</v>
      </c>
      <c r="B1010" s="264" t="s">
        <v>449</v>
      </c>
      <c r="C1010" s="266" t="s">
        <v>326</v>
      </c>
      <c r="D1010" s="150">
        <v>2017</v>
      </c>
      <c r="E1010" s="150">
        <v>2018</v>
      </c>
      <c r="F1010" s="85">
        <v>365000</v>
      </c>
      <c r="G1010" s="145" t="s">
        <v>60</v>
      </c>
    </row>
    <row r="1011" spans="1:7" ht="42" x14ac:dyDescent="0.25">
      <c r="A1011" s="164">
        <v>105</v>
      </c>
      <c r="B1011" s="20" t="s">
        <v>450</v>
      </c>
      <c r="C1011" s="266" t="s">
        <v>65</v>
      </c>
      <c r="D1011" s="150">
        <v>2016</v>
      </c>
      <c r="E1011" s="150">
        <v>2017</v>
      </c>
      <c r="F1011" s="85">
        <v>150000</v>
      </c>
      <c r="G1011" s="145" t="s">
        <v>60</v>
      </c>
    </row>
    <row r="1012" spans="1:7" ht="25.5" x14ac:dyDescent="0.25">
      <c r="A1012" s="164">
        <v>106</v>
      </c>
      <c r="B1012" s="167" t="s">
        <v>452</v>
      </c>
      <c r="C1012" s="191" t="s">
        <v>65</v>
      </c>
      <c r="D1012" s="150">
        <v>2018</v>
      </c>
      <c r="E1012" s="150">
        <v>2018</v>
      </c>
      <c r="F1012" s="85">
        <v>1610000</v>
      </c>
      <c r="G1012" s="145" t="s">
        <v>60</v>
      </c>
    </row>
    <row r="1013" spans="1:7" ht="25.5" x14ac:dyDescent="0.25">
      <c r="A1013" s="164">
        <v>107</v>
      </c>
      <c r="B1013" s="167" t="s">
        <v>814</v>
      </c>
      <c r="C1013" s="191" t="s">
        <v>65</v>
      </c>
      <c r="D1013" s="150">
        <v>2017</v>
      </c>
      <c r="E1013" s="150">
        <v>2018</v>
      </c>
      <c r="F1013" s="85">
        <v>200000</v>
      </c>
      <c r="G1013" s="145" t="s">
        <v>60</v>
      </c>
    </row>
    <row r="1014" spans="1:7" ht="25.5" x14ac:dyDescent="0.25">
      <c r="A1014" s="164">
        <v>108</v>
      </c>
      <c r="B1014" s="167" t="s">
        <v>815</v>
      </c>
      <c r="C1014" s="191" t="s">
        <v>65</v>
      </c>
      <c r="D1014" s="150">
        <v>2017</v>
      </c>
      <c r="E1014" s="150">
        <v>2018</v>
      </c>
      <c r="F1014" s="85">
        <v>100000</v>
      </c>
      <c r="G1014" s="145" t="s">
        <v>60</v>
      </c>
    </row>
    <row r="1015" spans="1:7" ht="25.5" x14ac:dyDescent="0.25">
      <c r="A1015" s="164">
        <v>109</v>
      </c>
      <c r="B1015" s="264" t="s">
        <v>451</v>
      </c>
      <c r="C1015" s="266" t="s">
        <v>65</v>
      </c>
      <c r="D1015" s="150">
        <v>2017</v>
      </c>
      <c r="E1015" s="150">
        <v>2019</v>
      </c>
      <c r="F1015" s="85">
        <v>103725</v>
      </c>
      <c r="G1015" s="145" t="s">
        <v>60</v>
      </c>
    </row>
    <row r="1016" spans="1:7" ht="25.5" x14ac:dyDescent="0.25">
      <c r="A1016" s="164">
        <v>110</v>
      </c>
      <c r="B1016" s="264" t="s">
        <v>1152</v>
      </c>
      <c r="C1016" s="266" t="s">
        <v>65</v>
      </c>
      <c r="D1016" s="150">
        <v>2018</v>
      </c>
      <c r="E1016" s="150">
        <v>2019</v>
      </c>
      <c r="F1016" s="85">
        <v>100000</v>
      </c>
      <c r="G1016" s="145" t="s">
        <v>60</v>
      </c>
    </row>
    <row r="1017" spans="1:7" ht="25.5" x14ac:dyDescent="0.25">
      <c r="A1017" s="164">
        <v>111</v>
      </c>
      <c r="B1017" s="344" t="s">
        <v>1150</v>
      </c>
      <c r="C1017" s="266" t="s">
        <v>65</v>
      </c>
      <c r="D1017" s="150">
        <v>2017</v>
      </c>
      <c r="E1017" s="150">
        <v>2021</v>
      </c>
      <c r="F1017" s="85">
        <v>2700943</v>
      </c>
      <c r="G1017" s="145" t="s">
        <v>60</v>
      </c>
    </row>
    <row r="1018" spans="1:7" x14ac:dyDescent="0.25">
      <c r="A1018" s="430" t="s">
        <v>8</v>
      </c>
      <c r="B1018" s="430"/>
      <c r="C1018" s="430"/>
      <c r="D1018" s="430"/>
      <c r="E1018" s="430"/>
      <c r="F1018" s="270">
        <f>SUM(F907:F1017)</f>
        <v>29536086.18</v>
      </c>
      <c r="G1018" s="145"/>
    </row>
    <row r="1019" spans="1:7" x14ac:dyDescent="0.25">
      <c r="A1019" s="429" t="s">
        <v>1</v>
      </c>
      <c r="B1019" s="429"/>
      <c r="C1019" s="429"/>
      <c r="D1019" s="429"/>
      <c r="E1019" s="429"/>
      <c r="F1019" s="429"/>
      <c r="G1019" s="429"/>
    </row>
    <row r="1020" spans="1:7" ht="25.5" x14ac:dyDescent="0.25">
      <c r="A1020" s="164" t="s">
        <v>1308</v>
      </c>
      <c r="B1020" s="344" t="s">
        <v>813</v>
      </c>
      <c r="C1020" s="266" t="s">
        <v>65</v>
      </c>
      <c r="D1020" s="150">
        <v>2006</v>
      </c>
      <c r="E1020" s="150">
        <v>2023</v>
      </c>
      <c r="F1020" s="231">
        <v>123900</v>
      </c>
      <c r="G1020" s="145" t="s">
        <v>76</v>
      </c>
    </row>
    <row r="1021" spans="1:7" ht="25.5" x14ac:dyDescent="0.25">
      <c r="A1021" s="164" t="s">
        <v>1309</v>
      </c>
      <c r="B1021" s="344" t="s">
        <v>449</v>
      </c>
      <c r="C1021" s="266" t="s">
        <v>326</v>
      </c>
      <c r="D1021" s="150">
        <v>2020</v>
      </c>
      <c r="E1021" s="150">
        <v>2023</v>
      </c>
      <c r="F1021" s="85">
        <v>1275101.49</v>
      </c>
      <c r="G1021" s="145" t="s">
        <v>76</v>
      </c>
    </row>
    <row r="1022" spans="1:7" ht="25.5" x14ac:dyDescent="0.25">
      <c r="A1022" s="164" t="s">
        <v>1310</v>
      </c>
      <c r="B1022" s="344" t="s">
        <v>454</v>
      </c>
      <c r="C1022" s="266" t="s">
        <v>65</v>
      </c>
      <c r="D1022" s="150">
        <v>2017</v>
      </c>
      <c r="E1022" s="150">
        <v>2023</v>
      </c>
      <c r="F1022" s="85">
        <v>7414176</v>
      </c>
      <c r="G1022" s="145" t="s">
        <v>447</v>
      </c>
    </row>
    <row r="1023" spans="1:7" ht="25.5" x14ac:dyDescent="0.25">
      <c r="A1023" s="164" t="s">
        <v>1311</v>
      </c>
      <c r="B1023" s="344" t="s">
        <v>1509</v>
      </c>
      <c r="C1023" s="266" t="s">
        <v>65</v>
      </c>
      <c r="D1023" s="150">
        <v>2017</v>
      </c>
      <c r="E1023" s="150">
        <v>2023</v>
      </c>
      <c r="F1023" s="85">
        <v>2261340</v>
      </c>
      <c r="G1023" s="145" t="s">
        <v>447</v>
      </c>
    </row>
    <row r="1024" spans="1:7" ht="42" x14ac:dyDescent="0.25">
      <c r="A1024" s="164" t="s">
        <v>1312</v>
      </c>
      <c r="B1024" s="344" t="s">
        <v>1151</v>
      </c>
      <c r="C1024" s="266" t="s">
        <v>65</v>
      </c>
      <c r="D1024" s="150">
        <v>2017</v>
      </c>
      <c r="E1024" s="150">
        <v>2023</v>
      </c>
      <c r="F1024" s="85">
        <v>458200</v>
      </c>
      <c r="G1024" s="145" t="s">
        <v>447</v>
      </c>
    </row>
    <row r="1025" spans="1:7" ht="25.5" x14ac:dyDescent="0.25">
      <c r="A1025" s="164" t="s">
        <v>1313</v>
      </c>
      <c r="B1025" s="344" t="s">
        <v>1153</v>
      </c>
      <c r="C1025" s="266" t="s">
        <v>62</v>
      </c>
      <c r="D1025" s="150">
        <v>2020</v>
      </c>
      <c r="E1025" s="150">
        <v>2023</v>
      </c>
      <c r="F1025" s="85">
        <v>350000</v>
      </c>
      <c r="G1025" s="145" t="s">
        <v>447</v>
      </c>
    </row>
    <row r="1026" spans="1:7" ht="25.5" x14ac:dyDescent="0.25">
      <c r="A1026" s="164" t="s">
        <v>1314</v>
      </c>
      <c r="B1026" s="344" t="s">
        <v>1206</v>
      </c>
      <c r="C1026" s="333" t="s">
        <v>1207</v>
      </c>
      <c r="D1026" s="150">
        <v>2020</v>
      </c>
      <c r="E1026" s="150">
        <v>2023</v>
      </c>
      <c r="F1026" s="85">
        <v>14000000</v>
      </c>
      <c r="G1026" s="145" t="s">
        <v>447</v>
      </c>
    </row>
    <row r="1027" spans="1:7" x14ac:dyDescent="0.25">
      <c r="A1027" s="430" t="s">
        <v>2</v>
      </c>
      <c r="B1027" s="430"/>
      <c r="C1027" s="430"/>
      <c r="D1027" s="430"/>
      <c r="E1027" s="430"/>
      <c r="F1027" s="270">
        <f>SUM(F1020:F1026)</f>
        <v>25882717.490000002</v>
      </c>
      <c r="G1027" s="145"/>
    </row>
    <row r="1028" spans="1:7" ht="27.95" customHeight="1" x14ac:dyDescent="0.25">
      <c r="A1028" s="431" t="s">
        <v>10</v>
      </c>
      <c r="B1028" s="431"/>
      <c r="C1028" s="431"/>
      <c r="D1028" s="431"/>
      <c r="E1028" s="431"/>
      <c r="F1028" s="272">
        <f>F1027+F1018</f>
        <v>55418803.670000002</v>
      </c>
      <c r="G1028" s="13"/>
    </row>
    <row r="1029" spans="1:7" ht="21" customHeight="1" x14ac:dyDescent="0.25">
      <c r="A1029" s="432"/>
      <c r="B1029" s="432"/>
      <c r="C1029" s="432"/>
      <c r="D1029" s="432"/>
      <c r="E1029" s="432"/>
      <c r="F1029" s="432"/>
      <c r="G1029" s="432"/>
    </row>
    <row r="1030" spans="1:7" ht="36.950000000000003" customHeight="1" x14ac:dyDescent="0.25">
      <c r="A1030" s="428" t="s">
        <v>1479</v>
      </c>
      <c r="B1030" s="428"/>
      <c r="C1030" s="428"/>
      <c r="D1030" s="428"/>
      <c r="E1030" s="428"/>
      <c r="F1030" s="428"/>
      <c r="G1030" s="428"/>
    </row>
    <row r="1031" spans="1:7" x14ac:dyDescent="0.25">
      <c r="A1031" s="429" t="s">
        <v>0</v>
      </c>
      <c r="B1031" s="429"/>
      <c r="C1031" s="429"/>
      <c r="D1031" s="429"/>
      <c r="E1031" s="429"/>
      <c r="F1031" s="429"/>
      <c r="G1031" s="429"/>
    </row>
    <row r="1032" spans="1:7" x14ac:dyDescent="0.25">
      <c r="A1032" s="8">
        <v>1</v>
      </c>
      <c r="B1032" s="19" t="s">
        <v>270</v>
      </c>
      <c r="C1032" s="148" t="s">
        <v>271</v>
      </c>
      <c r="D1032" s="149">
        <v>2002</v>
      </c>
      <c r="E1032" s="149">
        <v>2003</v>
      </c>
      <c r="F1032" s="231">
        <v>2037077</v>
      </c>
      <c r="G1032" s="145" t="s">
        <v>144</v>
      </c>
    </row>
    <row r="1033" spans="1:7" x14ac:dyDescent="0.25">
      <c r="A1033" s="8">
        <v>2</v>
      </c>
      <c r="B1033" s="19" t="s">
        <v>272</v>
      </c>
      <c r="C1033" s="148" t="s">
        <v>271</v>
      </c>
      <c r="D1033" s="149">
        <v>2002</v>
      </c>
      <c r="E1033" s="149">
        <v>2003</v>
      </c>
      <c r="F1033" s="231">
        <v>2310532</v>
      </c>
      <c r="G1033" s="145" t="s">
        <v>144</v>
      </c>
    </row>
    <row r="1034" spans="1:7" x14ac:dyDescent="0.25">
      <c r="A1034" s="8">
        <v>3</v>
      </c>
      <c r="B1034" s="19" t="s">
        <v>273</v>
      </c>
      <c r="C1034" s="148" t="s">
        <v>271</v>
      </c>
      <c r="D1034" s="150">
        <v>2002</v>
      </c>
      <c r="E1034" s="150">
        <v>2003</v>
      </c>
      <c r="F1034" s="231">
        <v>2094352</v>
      </c>
      <c r="G1034" s="145" t="s">
        <v>144</v>
      </c>
    </row>
    <row r="1035" spans="1:7" x14ac:dyDescent="0.25">
      <c r="A1035" s="8">
        <v>4</v>
      </c>
      <c r="B1035" s="20" t="s">
        <v>274</v>
      </c>
      <c r="C1035" s="191" t="s">
        <v>275</v>
      </c>
      <c r="D1035" s="150">
        <v>2002</v>
      </c>
      <c r="E1035" s="150">
        <v>2003</v>
      </c>
      <c r="F1035" s="231">
        <v>2663163</v>
      </c>
      <c r="G1035" s="145" t="s">
        <v>144</v>
      </c>
    </row>
    <row r="1036" spans="1:7" x14ac:dyDescent="0.25">
      <c r="A1036" s="8">
        <v>5</v>
      </c>
      <c r="B1036" s="20" t="s">
        <v>276</v>
      </c>
      <c r="C1036" s="191" t="s">
        <v>277</v>
      </c>
      <c r="D1036" s="150">
        <v>2002</v>
      </c>
      <c r="E1036" s="150">
        <v>2003</v>
      </c>
      <c r="F1036" s="231">
        <v>2861245</v>
      </c>
      <c r="G1036" s="145" t="s">
        <v>144</v>
      </c>
    </row>
    <row r="1037" spans="1:7" x14ac:dyDescent="0.25">
      <c r="A1037" s="8">
        <v>6</v>
      </c>
      <c r="B1037" s="20" t="s">
        <v>278</v>
      </c>
      <c r="C1037" s="191" t="s">
        <v>275</v>
      </c>
      <c r="D1037" s="150">
        <v>2003</v>
      </c>
      <c r="E1037" s="150">
        <v>2003</v>
      </c>
      <c r="F1037" s="231">
        <v>526894</v>
      </c>
      <c r="G1037" s="145" t="s">
        <v>144</v>
      </c>
    </row>
    <row r="1038" spans="1:7" x14ac:dyDescent="0.25">
      <c r="A1038" s="8">
        <v>7</v>
      </c>
      <c r="B1038" s="20" t="s">
        <v>279</v>
      </c>
      <c r="C1038" s="191" t="s">
        <v>275</v>
      </c>
      <c r="D1038" s="150">
        <v>2003</v>
      </c>
      <c r="E1038" s="150">
        <v>2005</v>
      </c>
      <c r="F1038" s="231">
        <v>1326538</v>
      </c>
      <c r="G1038" s="145" t="s">
        <v>144</v>
      </c>
    </row>
    <row r="1039" spans="1:7" x14ac:dyDescent="0.25">
      <c r="A1039" s="8">
        <v>8</v>
      </c>
      <c r="B1039" s="20" t="s">
        <v>280</v>
      </c>
      <c r="C1039" s="191" t="s">
        <v>275</v>
      </c>
      <c r="D1039" s="150">
        <v>2004</v>
      </c>
      <c r="E1039" s="150">
        <v>2005</v>
      </c>
      <c r="F1039" s="231">
        <v>359705</v>
      </c>
      <c r="G1039" s="145" t="s">
        <v>144</v>
      </c>
    </row>
    <row r="1040" spans="1:7" x14ac:dyDescent="0.25">
      <c r="A1040" s="8">
        <v>9</v>
      </c>
      <c r="B1040" s="20" t="s">
        <v>281</v>
      </c>
      <c r="C1040" s="191" t="s">
        <v>155</v>
      </c>
      <c r="D1040" s="150">
        <v>2005</v>
      </c>
      <c r="E1040" s="150">
        <v>2006</v>
      </c>
      <c r="F1040" s="231">
        <v>1738792</v>
      </c>
      <c r="G1040" s="145" t="s">
        <v>144</v>
      </c>
    </row>
    <row r="1041" spans="1:7" x14ac:dyDescent="0.25">
      <c r="A1041" s="8">
        <v>10</v>
      </c>
      <c r="B1041" s="20" t="s">
        <v>282</v>
      </c>
      <c r="C1041" s="191" t="s">
        <v>155</v>
      </c>
      <c r="D1041" s="150">
        <v>2005</v>
      </c>
      <c r="E1041" s="150">
        <v>2006</v>
      </c>
      <c r="F1041" s="231">
        <v>699047</v>
      </c>
      <c r="G1041" s="145" t="s">
        <v>144</v>
      </c>
    </row>
    <row r="1042" spans="1:7" x14ac:dyDescent="0.25">
      <c r="A1042" s="8">
        <v>11</v>
      </c>
      <c r="B1042" s="20" t="s">
        <v>283</v>
      </c>
      <c r="C1042" s="191" t="s">
        <v>284</v>
      </c>
      <c r="D1042" s="150">
        <v>2006</v>
      </c>
      <c r="E1042" s="150">
        <v>2006</v>
      </c>
      <c r="F1042" s="231">
        <v>1685988</v>
      </c>
      <c r="G1042" s="145" t="s">
        <v>144</v>
      </c>
    </row>
    <row r="1043" spans="1:7" x14ac:dyDescent="0.25">
      <c r="A1043" s="8">
        <v>12</v>
      </c>
      <c r="B1043" s="20" t="s">
        <v>285</v>
      </c>
      <c r="C1043" s="191" t="s">
        <v>275</v>
      </c>
      <c r="D1043" s="150">
        <v>2006</v>
      </c>
      <c r="E1043" s="150">
        <v>2008</v>
      </c>
      <c r="F1043" s="231">
        <v>1432728</v>
      </c>
      <c r="G1043" s="145" t="s">
        <v>144</v>
      </c>
    </row>
    <row r="1044" spans="1:7" x14ac:dyDescent="0.25">
      <c r="A1044" s="8">
        <v>13</v>
      </c>
      <c r="B1044" s="20" t="s">
        <v>286</v>
      </c>
      <c r="C1044" s="191" t="s">
        <v>155</v>
      </c>
      <c r="D1044" s="150">
        <v>2007</v>
      </c>
      <c r="E1044" s="150">
        <v>2009</v>
      </c>
      <c r="F1044" s="231">
        <v>1020427</v>
      </c>
      <c r="G1044" s="145" t="s">
        <v>144</v>
      </c>
    </row>
    <row r="1045" spans="1:7" x14ac:dyDescent="0.25">
      <c r="A1045" s="8">
        <v>14</v>
      </c>
      <c r="B1045" s="20" t="s">
        <v>287</v>
      </c>
      <c r="C1045" s="191" t="s">
        <v>176</v>
      </c>
      <c r="D1045" s="150">
        <v>2007</v>
      </c>
      <c r="E1045" s="150">
        <v>2009</v>
      </c>
      <c r="F1045" s="231">
        <v>1020427</v>
      </c>
      <c r="G1045" s="145" t="s">
        <v>144</v>
      </c>
    </row>
    <row r="1046" spans="1:7" x14ac:dyDescent="0.25">
      <c r="A1046" s="8">
        <v>15</v>
      </c>
      <c r="B1046" s="20" t="s">
        <v>288</v>
      </c>
      <c r="C1046" s="191" t="s">
        <v>159</v>
      </c>
      <c r="D1046" s="150">
        <v>2007</v>
      </c>
      <c r="E1046" s="150">
        <v>2009</v>
      </c>
      <c r="F1046" s="231">
        <v>1020427</v>
      </c>
      <c r="G1046" s="145" t="s">
        <v>144</v>
      </c>
    </row>
    <row r="1047" spans="1:7" x14ac:dyDescent="0.25">
      <c r="A1047" s="8">
        <v>16</v>
      </c>
      <c r="B1047" s="20" t="s">
        <v>289</v>
      </c>
      <c r="C1047" s="191" t="s">
        <v>162</v>
      </c>
      <c r="D1047" s="150">
        <v>2007</v>
      </c>
      <c r="E1047" s="150">
        <v>2009</v>
      </c>
      <c r="F1047" s="231">
        <v>1020427</v>
      </c>
      <c r="G1047" s="145" t="s">
        <v>144</v>
      </c>
    </row>
    <row r="1048" spans="1:7" x14ac:dyDescent="0.25">
      <c r="A1048" s="8">
        <v>17</v>
      </c>
      <c r="B1048" s="20" t="s">
        <v>290</v>
      </c>
      <c r="C1048" s="191" t="s">
        <v>275</v>
      </c>
      <c r="D1048" s="150">
        <v>2008</v>
      </c>
      <c r="E1048" s="150">
        <v>2010</v>
      </c>
      <c r="F1048" s="231">
        <v>2787106</v>
      </c>
      <c r="G1048" s="145" t="s">
        <v>144</v>
      </c>
    </row>
    <row r="1049" spans="1:7" x14ac:dyDescent="0.25">
      <c r="A1049" s="8">
        <v>18</v>
      </c>
      <c r="B1049" s="20" t="s">
        <v>291</v>
      </c>
      <c r="C1049" s="191" t="s">
        <v>275</v>
      </c>
      <c r="D1049" s="150">
        <v>2010</v>
      </c>
      <c r="E1049" s="150">
        <v>2010</v>
      </c>
      <c r="F1049" s="231">
        <v>663120</v>
      </c>
      <c r="G1049" s="145" t="s">
        <v>144</v>
      </c>
    </row>
    <row r="1050" spans="1:7" x14ac:dyDescent="0.25">
      <c r="A1050" s="8">
        <v>19</v>
      </c>
      <c r="B1050" s="20" t="s">
        <v>292</v>
      </c>
      <c r="C1050" s="191" t="s">
        <v>275</v>
      </c>
      <c r="D1050" s="150">
        <v>1998</v>
      </c>
      <c r="E1050" s="150">
        <v>2011</v>
      </c>
      <c r="F1050" s="231">
        <v>8064975</v>
      </c>
      <c r="G1050" s="145" t="s">
        <v>144</v>
      </c>
    </row>
    <row r="1051" spans="1:7" x14ac:dyDescent="0.25">
      <c r="A1051" s="8">
        <v>20</v>
      </c>
      <c r="B1051" s="20" t="s">
        <v>293</v>
      </c>
      <c r="C1051" s="191" t="s">
        <v>176</v>
      </c>
      <c r="D1051" s="150">
        <v>2009</v>
      </c>
      <c r="E1051" s="150">
        <v>2011</v>
      </c>
      <c r="F1051" s="231">
        <v>1536840</v>
      </c>
      <c r="G1051" s="145" t="s">
        <v>144</v>
      </c>
    </row>
    <row r="1052" spans="1:7" x14ac:dyDescent="0.25">
      <c r="A1052" s="8">
        <v>21</v>
      </c>
      <c r="B1052" s="20" t="s">
        <v>294</v>
      </c>
      <c r="C1052" s="191" t="s">
        <v>275</v>
      </c>
      <c r="D1052" s="150">
        <v>2012</v>
      </c>
      <c r="E1052" s="150">
        <v>2013</v>
      </c>
      <c r="F1052" s="231">
        <v>15549814</v>
      </c>
      <c r="G1052" s="145" t="s">
        <v>144</v>
      </c>
    </row>
    <row r="1053" spans="1:7" x14ac:dyDescent="0.25">
      <c r="A1053" s="8">
        <v>22</v>
      </c>
      <c r="B1053" s="20" t="s">
        <v>295</v>
      </c>
      <c r="C1053" s="191" t="s">
        <v>275</v>
      </c>
      <c r="D1053" s="150">
        <v>2014</v>
      </c>
      <c r="E1053" s="150">
        <v>2016</v>
      </c>
      <c r="F1053" s="231">
        <v>2175410</v>
      </c>
      <c r="G1053" s="145" t="s">
        <v>144</v>
      </c>
    </row>
    <row r="1054" spans="1:7" x14ac:dyDescent="0.25">
      <c r="A1054" s="8">
        <v>23</v>
      </c>
      <c r="B1054" s="22" t="s">
        <v>296</v>
      </c>
      <c r="C1054" s="165" t="s">
        <v>275</v>
      </c>
      <c r="D1054" s="113">
        <v>2015</v>
      </c>
      <c r="E1054" s="113">
        <v>2017</v>
      </c>
      <c r="F1054" s="85">
        <v>3534000</v>
      </c>
      <c r="G1054" s="145" t="s">
        <v>144</v>
      </c>
    </row>
    <row r="1055" spans="1:7" x14ac:dyDescent="0.25">
      <c r="A1055" s="430" t="s">
        <v>8</v>
      </c>
      <c r="B1055" s="430"/>
      <c r="C1055" s="430"/>
      <c r="D1055" s="430"/>
      <c r="E1055" s="430"/>
      <c r="F1055" s="270">
        <f>SUM(F1032:F1054)</f>
        <v>58129034</v>
      </c>
      <c r="G1055" s="145"/>
    </row>
    <row r="1056" spans="1:7" x14ac:dyDescent="0.25">
      <c r="A1056" s="429" t="s">
        <v>1</v>
      </c>
      <c r="B1056" s="429"/>
      <c r="C1056" s="429"/>
      <c r="D1056" s="429"/>
      <c r="E1056" s="429"/>
      <c r="F1056" s="429"/>
      <c r="G1056" s="429"/>
    </row>
    <row r="1057" spans="1:7" x14ac:dyDescent="0.25">
      <c r="A1057" s="8"/>
      <c r="B1057" s="21"/>
      <c r="C1057" s="130"/>
      <c r="D1057" s="30"/>
      <c r="E1057" s="30"/>
      <c r="F1057" s="292"/>
      <c r="G1057" s="148"/>
    </row>
    <row r="1058" spans="1:7" x14ac:dyDescent="0.25">
      <c r="A1058" s="430" t="s">
        <v>2</v>
      </c>
      <c r="B1058" s="430"/>
      <c r="C1058" s="430"/>
      <c r="D1058" s="430"/>
      <c r="E1058" s="430"/>
      <c r="F1058" s="270"/>
      <c r="G1058" s="145"/>
    </row>
    <row r="1059" spans="1:7" ht="28.5" x14ac:dyDescent="0.25">
      <c r="A1059" s="431" t="s">
        <v>10</v>
      </c>
      <c r="B1059" s="431"/>
      <c r="C1059" s="431"/>
      <c r="D1059" s="431"/>
      <c r="E1059" s="431"/>
      <c r="F1059" s="272">
        <f>F1055+F1058</f>
        <v>58129034</v>
      </c>
      <c r="G1059" s="13"/>
    </row>
    <row r="1060" spans="1:7" ht="21" x14ac:dyDescent="0.25">
      <c r="A1060" s="433"/>
      <c r="B1060" s="433"/>
      <c r="C1060" s="433"/>
      <c r="D1060" s="433"/>
      <c r="E1060" s="433"/>
      <c r="F1060" s="433"/>
      <c r="G1060" s="433"/>
    </row>
    <row r="1061" spans="1:7" ht="36.950000000000003" customHeight="1" x14ac:dyDescent="0.25">
      <c r="A1061" s="428" t="s">
        <v>321</v>
      </c>
      <c r="B1061" s="428"/>
      <c r="C1061" s="428"/>
      <c r="D1061" s="428"/>
      <c r="E1061" s="428"/>
      <c r="F1061" s="428"/>
      <c r="G1061" s="428"/>
    </row>
    <row r="1062" spans="1:7" x14ac:dyDescent="0.25">
      <c r="A1062" s="429" t="s">
        <v>0</v>
      </c>
      <c r="B1062" s="429"/>
      <c r="C1062" s="429"/>
      <c r="D1062" s="429"/>
      <c r="E1062" s="429"/>
      <c r="F1062" s="429"/>
      <c r="G1062" s="429"/>
    </row>
    <row r="1063" spans="1:7" x14ac:dyDescent="0.25">
      <c r="A1063" s="8">
        <v>1</v>
      </c>
      <c r="B1063" s="27" t="s">
        <v>297</v>
      </c>
      <c r="C1063" s="148" t="s">
        <v>65</v>
      </c>
      <c r="D1063" s="12">
        <v>2002</v>
      </c>
      <c r="E1063" s="12">
        <v>2005</v>
      </c>
      <c r="F1063" s="293">
        <v>1998922.85</v>
      </c>
      <c r="G1063" s="145" t="s">
        <v>60</v>
      </c>
    </row>
    <row r="1064" spans="1:7" x14ac:dyDescent="0.25">
      <c r="A1064" s="8">
        <v>2</v>
      </c>
      <c r="B1064" s="27" t="s">
        <v>298</v>
      </c>
      <c r="C1064" s="148" t="s">
        <v>65</v>
      </c>
      <c r="D1064" s="12">
        <v>2002</v>
      </c>
      <c r="E1064" s="12">
        <v>2005</v>
      </c>
      <c r="F1064" s="293">
        <v>1037546.46</v>
      </c>
      <c r="G1064" s="145" t="s">
        <v>60</v>
      </c>
    </row>
    <row r="1065" spans="1:7" x14ac:dyDescent="0.25">
      <c r="A1065" s="8">
        <v>3</v>
      </c>
      <c r="B1065" s="27" t="s">
        <v>299</v>
      </c>
      <c r="C1065" s="191" t="s">
        <v>300</v>
      </c>
      <c r="D1065" s="12">
        <v>2002</v>
      </c>
      <c r="E1065" s="12">
        <v>2005</v>
      </c>
      <c r="F1065" s="293">
        <v>1247919.24</v>
      </c>
      <c r="G1065" s="145" t="s">
        <v>60</v>
      </c>
    </row>
    <row r="1066" spans="1:7" x14ac:dyDescent="0.25">
      <c r="A1066" s="8">
        <v>4</v>
      </c>
      <c r="B1066" s="27" t="s">
        <v>301</v>
      </c>
      <c r="C1066" s="191" t="s">
        <v>300</v>
      </c>
      <c r="D1066" s="12">
        <v>2002</v>
      </c>
      <c r="E1066" s="12">
        <v>2005</v>
      </c>
      <c r="F1066" s="293">
        <v>1373147.15</v>
      </c>
      <c r="G1066" s="145" t="s">
        <v>60</v>
      </c>
    </row>
    <row r="1067" spans="1:7" x14ac:dyDescent="0.25">
      <c r="A1067" s="8">
        <v>5</v>
      </c>
      <c r="B1067" s="27" t="s">
        <v>302</v>
      </c>
      <c r="C1067" s="191" t="s">
        <v>300</v>
      </c>
      <c r="D1067" s="12">
        <v>2002</v>
      </c>
      <c r="E1067" s="12">
        <v>2005</v>
      </c>
      <c r="F1067" s="293">
        <v>835738.22</v>
      </c>
      <c r="G1067" s="145" t="s">
        <v>60</v>
      </c>
    </row>
    <row r="1068" spans="1:7" x14ac:dyDescent="0.25">
      <c r="A1068" s="8">
        <v>6</v>
      </c>
      <c r="B1068" s="27" t="s">
        <v>303</v>
      </c>
      <c r="C1068" s="191" t="s">
        <v>62</v>
      </c>
      <c r="D1068" s="12">
        <v>2002</v>
      </c>
      <c r="E1068" s="12">
        <v>2005</v>
      </c>
      <c r="F1068" s="293">
        <v>2310772.9700000002</v>
      </c>
      <c r="G1068" s="145" t="s">
        <v>60</v>
      </c>
    </row>
    <row r="1069" spans="1:7" x14ac:dyDescent="0.25">
      <c r="A1069" s="8">
        <v>7</v>
      </c>
      <c r="B1069" s="27" t="s">
        <v>304</v>
      </c>
      <c r="C1069" s="191" t="s">
        <v>65</v>
      </c>
      <c r="D1069" s="12">
        <v>2007</v>
      </c>
      <c r="E1069" s="12">
        <v>2007</v>
      </c>
      <c r="F1069" s="293">
        <v>1449399.4</v>
      </c>
      <c r="G1069" s="145" t="s">
        <v>60</v>
      </c>
    </row>
    <row r="1070" spans="1:7" x14ac:dyDescent="0.25">
      <c r="A1070" s="8">
        <v>8</v>
      </c>
      <c r="B1070" s="27" t="s">
        <v>305</v>
      </c>
      <c r="C1070" s="191" t="s">
        <v>61</v>
      </c>
      <c r="D1070" s="12">
        <v>2007</v>
      </c>
      <c r="E1070" s="12">
        <v>2007</v>
      </c>
      <c r="F1070" s="293">
        <v>29618</v>
      </c>
      <c r="G1070" s="145" t="s">
        <v>60</v>
      </c>
    </row>
    <row r="1071" spans="1:7" x14ac:dyDescent="0.25">
      <c r="A1071" s="8">
        <v>9</v>
      </c>
      <c r="B1071" s="27" t="s">
        <v>306</v>
      </c>
      <c r="C1071" s="191"/>
      <c r="D1071" s="12">
        <v>2010</v>
      </c>
      <c r="E1071" s="12">
        <v>2010</v>
      </c>
      <c r="F1071" s="293">
        <v>48970</v>
      </c>
      <c r="G1071" s="145" t="s">
        <v>60</v>
      </c>
    </row>
    <row r="1072" spans="1:7" x14ac:dyDescent="0.25">
      <c r="A1072" s="8">
        <v>10</v>
      </c>
      <c r="B1072" s="27" t="s">
        <v>307</v>
      </c>
      <c r="C1072" s="191" t="s">
        <v>65</v>
      </c>
      <c r="D1072" s="12">
        <v>2011</v>
      </c>
      <c r="E1072" s="12">
        <v>2013</v>
      </c>
      <c r="F1072" s="293">
        <v>7367920</v>
      </c>
      <c r="G1072" s="145" t="s">
        <v>60</v>
      </c>
    </row>
    <row r="1073" spans="1:7" x14ac:dyDescent="0.25">
      <c r="A1073" s="8">
        <v>11</v>
      </c>
      <c r="B1073" s="27" t="s">
        <v>308</v>
      </c>
      <c r="C1073" s="191" t="s">
        <v>64</v>
      </c>
      <c r="D1073" s="12">
        <v>2012</v>
      </c>
      <c r="E1073" s="12">
        <v>2015</v>
      </c>
      <c r="F1073" s="293">
        <v>2505200</v>
      </c>
      <c r="G1073" s="145" t="s">
        <v>60</v>
      </c>
    </row>
    <row r="1074" spans="1:7" x14ac:dyDescent="0.25">
      <c r="A1074" s="8">
        <v>12</v>
      </c>
      <c r="B1074" s="28" t="s">
        <v>309</v>
      </c>
      <c r="C1074" s="191" t="s">
        <v>62</v>
      </c>
      <c r="D1074" s="16">
        <v>2012</v>
      </c>
      <c r="E1074" s="16">
        <v>2012</v>
      </c>
      <c r="F1074" s="173">
        <v>14570.07</v>
      </c>
      <c r="G1074" s="145" t="s">
        <v>60</v>
      </c>
    </row>
    <row r="1075" spans="1:7" x14ac:dyDescent="0.25">
      <c r="A1075" s="8">
        <v>13</v>
      </c>
      <c r="B1075" s="27" t="s">
        <v>310</v>
      </c>
      <c r="C1075" s="191" t="s">
        <v>65</v>
      </c>
      <c r="D1075" s="16">
        <v>2012</v>
      </c>
      <c r="E1075" s="16">
        <v>2012</v>
      </c>
      <c r="F1075" s="173">
        <v>37809.480000000003</v>
      </c>
      <c r="G1075" s="145" t="s">
        <v>60</v>
      </c>
    </row>
    <row r="1076" spans="1:7" x14ac:dyDescent="0.25">
      <c r="A1076" s="8">
        <v>14</v>
      </c>
      <c r="B1076" s="27" t="s">
        <v>311</v>
      </c>
      <c r="C1076" s="191" t="s">
        <v>65</v>
      </c>
      <c r="D1076" s="12">
        <v>2012</v>
      </c>
      <c r="E1076" s="12">
        <v>2013</v>
      </c>
      <c r="F1076" s="293">
        <v>50740</v>
      </c>
      <c r="G1076" s="145" t="s">
        <v>60</v>
      </c>
    </row>
    <row r="1077" spans="1:7" x14ac:dyDescent="0.25">
      <c r="A1077" s="8">
        <v>15</v>
      </c>
      <c r="B1077" s="27" t="s">
        <v>312</v>
      </c>
      <c r="C1077" s="191" t="s">
        <v>64</v>
      </c>
      <c r="D1077" s="12">
        <v>2013</v>
      </c>
      <c r="E1077" s="12">
        <v>2015</v>
      </c>
      <c r="F1077" s="293">
        <v>554253.12</v>
      </c>
      <c r="G1077" s="145" t="s">
        <v>60</v>
      </c>
    </row>
    <row r="1078" spans="1:7" x14ac:dyDescent="0.25">
      <c r="A1078" s="8">
        <v>16</v>
      </c>
      <c r="B1078" s="27" t="s">
        <v>305</v>
      </c>
      <c r="C1078" s="191" t="s">
        <v>61</v>
      </c>
      <c r="D1078" s="12">
        <v>2014</v>
      </c>
      <c r="E1078" s="12">
        <v>2014</v>
      </c>
      <c r="F1078" s="293">
        <v>140420</v>
      </c>
      <c r="G1078" s="145" t="s">
        <v>60</v>
      </c>
    </row>
    <row r="1079" spans="1:7" x14ac:dyDescent="0.25">
      <c r="A1079" s="8">
        <v>17</v>
      </c>
      <c r="B1079" s="27" t="s">
        <v>313</v>
      </c>
      <c r="C1079" s="191" t="s">
        <v>61</v>
      </c>
      <c r="D1079" s="12">
        <v>2014</v>
      </c>
      <c r="E1079" s="12">
        <v>2015</v>
      </c>
      <c r="F1079" s="293">
        <v>101177</v>
      </c>
      <c r="G1079" s="145" t="s">
        <v>60</v>
      </c>
    </row>
    <row r="1080" spans="1:7" x14ac:dyDescent="0.25">
      <c r="A1080" s="8">
        <v>18</v>
      </c>
      <c r="B1080" s="27" t="s">
        <v>314</v>
      </c>
      <c r="C1080" s="191" t="s">
        <v>66</v>
      </c>
      <c r="D1080" s="12">
        <v>2014</v>
      </c>
      <c r="E1080" s="12">
        <v>2014</v>
      </c>
      <c r="F1080" s="293">
        <v>113016.05</v>
      </c>
      <c r="G1080" s="145" t="s">
        <v>60</v>
      </c>
    </row>
    <row r="1081" spans="1:7" x14ac:dyDescent="0.25">
      <c r="A1081" s="8">
        <v>19</v>
      </c>
      <c r="B1081" s="27" t="s">
        <v>315</v>
      </c>
      <c r="C1081" s="191" t="s">
        <v>61</v>
      </c>
      <c r="D1081" s="12">
        <v>2015</v>
      </c>
      <c r="E1081" s="12">
        <v>2015</v>
      </c>
      <c r="F1081" s="293">
        <v>168740</v>
      </c>
      <c r="G1081" s="145" t="s">
        <v>60</v>
      </c>
    </row>
    <row r="1082" spans="1:7" x14ac:dyDescent="0.25">
      <c r="A1082" s="8">
        <v>20</v>
      </c>
      <c r="B1082" s="27" t="s">
        <v>316</v>
      </c>
      <c r="C1082" s="191" t="s">
        <v>61</v>
      </c>
      <c r="D1082" s="12">
        <v>2016</v>
      </c>
      <c r="E1082" s="12">
        <v>2017</v>
      </c>
      <c r="F1082" s="293">
        <v>669320.21</v>
      </c>
      <c r="G1082" s="145" t="s">
        <v>60</v>
      </c>
    </row>
    <row r="1083" spans="1:7" x14ac:dyDescent="0.25">
      <c r="A1083" s="8">
        <v>21</v>
      </c>
      <c r="B1083" s="27" t="s">
        <v>317</v>
      </c>
      <c r="C1083" s="191" t="s">
        <v>61</v>
      </c>
      <c r="D1083" s="12">
        <v>2016</v>
      </c>
      <c r="E1083" s="12">
        <v>2017</v>
      </c>
      <c r="F1083" s="293">
        <v>215041.67</v>
      </c>
      <c r="G1083" s="145" t="s">
        <v>60</v>
      </c>
    </row>
    <row r="1084" spans="1:7" x14ac:dyDescent="0.25">
      <c r="A1084" s="8">
        <v>22</v>
      </c>
      <c r="B1084" s="27" t="s">
        <v>319</v>
      </c>
      <c r="C1084" s="191" t="s">
        <v>61</v>
      </c>
      <c r="D1084" s="12">
        <v>2017</v>
      </c>
      <c r="E1084" s="12">
        <v>2017</v>
      </c>
      <c r="F1084" s="293">
        <v>291460</v>
      </c>
      <c r="G1084" s="145" t="s">
        <v>60</v>
      </c>
    </row>
    <row r="1085" spans="1:7" x14ac:dyDescent="0.25">
      <c r="A1085" s="8">
        <v>23</v>
      </c>
      <c r="B1085" s="27" t="s">
        <v>320</v>
      </c>
      <c r="C1085" s="191" t="s">
        <v>65</v>
      </c>
      <c r="D1085" s="12">
        <v>2017</v>
      </c>
      <c r="E1085" s="12">
        <v>2017</v>
      </c>
      <c r="F1085" s="293">
        <v>153249.74</v>
      </c>
      <c r="G1085" s="145" t="s">
        <v>60</v>
      </c>
    </row>
    <row r="1086" spans="1:7" ht="52.5" customHeight="1" x14ac:dyDescent="0.25">
      <c r="A1086" s="8">
        <v>24</v>
      </c>
      <c r="B1086" s="27" t="s">
        <v>732</v>
      </c>
      <c r="C1086" s="191"/>
      <c r="D1086" s="12"/>
      <c r="E1086" s="12"/>
      <c r="F1086" s="293">
        <v>383971.27</v>
      </c>
      <c r="G1086" s="145" t="s">
        <v>60</v>
      </c>
    </row>
    <row r="1087" spans="1:7" x14ac:dyDescent="0.25">
      <c r="A1087" s="8">
        <v>25</v>
      </c>
      <c r="B1087" s="27" t="s">
        <v>733</v>
      </c>
      <c r="C1087" s="191"/>
      <c r="D1087" s="12"/>
      <c r="E1087" s="12"/>
      <c r="F1087" s="293">
        <v>19391569.48</v>
      </c>
      <c r="G1087" s="145" t="s">
        <v>60</v>
      </c>
    </row>
    <row r="1088" spans="1:7" x14ac:dyDescent="0.25">
      <c r="A1088" s="8">
        <v>26</v>
      </c>
      <c r="B1088" s="27" t="s">
        <v>734</v>
      </c>
      <c r="C1088" s="266" t="s">
        <v>61</v>
      </c>
      <c r="D1088" s="12">
        <v>2018</v>
      </c>
      <c r="E1088" s="12"/>
      <c r="F1088" s="293">
        <v>600000</v>
      </c>
      <c r="G1088" s="145" t="s">
        <v>60</v>
      </c>
    </row>
    <row r="1089" spans="1:7" x14ac:dyDescent="0.25">
      <c r="A1089" s="8">
        <v>27</v>
      </c>
      <c r="B1089" s="192" t="s">
        <v>318</v>
      </c>
      <c r="C1089" s="191" t="s">
        <v>64</v>
      </c>
      <c r="D1089" s="150">
        <v>2016</v>
      </c>
      <c r="E1089" s="150"/>
      <c r="F1089" s="85">
        <v>1017465</v>
      </c>
      <c r="G1089" s="145" t="s">
        <v>60</v>
      </c>
    </row>
    <row r="1090" spans="1:7" x14ac:dyDescent="0.25">
      <c r="A1090" s="8">
        <v>28</v>
      </c>
      <c r="B1090" s="192" t="s">
        <v>735</v>
      </c>
      <c r="C1090" s="191" t="s">
        <v>65</v>
      </c>
      <c r="D1090" s="150">
        <v>2017</v>
      </c>
      <c r="E1090" s="150"/>
      <c r="F1090" s="85">
        <v>3015000</v>
      </c>
      <c r="G1090" s="145" t="s">
        <v>60</v>
      </c>
    </row>
    <row r="1091" spans="1:7" x14ac:dyDescent="0.25">
      <c r="A1091" s="8">
        <v>29</v>
      </c>
      <c r="B1091" s="192" t="s">
        <v>736</v>
      </c>
      <c r="C1091" s="191" t="s">
        <v>65</v>
      </c>
      <c r="D1091" s="150">
        <v>2017</v>
      </c>
      <c r="E1091" s="150"/>
      <c r="F1091" s="85">
        <v>1600000</v>
      </c>
      <c r="G1091" s="145" t="s">
        <v>60</v>
      </c>
    </row>
    <row r="1092" spans="1:7" x14ac:dyDescent="0.25">
      <c r="A1092" s="8">
        <v>30</v>
      </c>
      <c r="B1092" s="192" t="s">
        <v>738</v>
      </c>
      <c r="C1092" s="191" t="s">
        <v>65</v>
      </c>
      <c r="D1092" s="12">
        <v>2017</v>
      </c>
      <c r="E1092" s="12"/>
      <c r="F1092" s="293">
        <v>150000</v>
      </c>
      <c r="G1092" s="145" t="s">
        <v>60</v>
      </c>
    </row>
    <row r="1093" spans="1:7" x14ac:dyDescent="0.25">
      <c r="A1093" s="8">
        <v>31</v>
      </c>
      <c r="B1093" s="192" t="s">
        <v>739</v>
      </c>
      <c r="C1093" s="191" t="s">
        <v>65</v>
      </c>
      <c r="D1093" s="12">
        <v>2017</v>
      </c>
      <c r="E1093" s="12"/>
      <c r="F1093" s="293">
        <v>150000</v>
      </c>
      <c r="G1093" s="145" t="s">
        <v>60</v>
      </c>
    </row>
    <row r="1094" spans="1:7" x14ac:dyDescent="0.25">
      <c r="A1094" s="8">
        <v>32</v>
      </c>
      <c r="B1094" s="114" t="s">
        <v>1154</v>
      </c>
      <c r="C1094" s="266" t="s">
        <v>61</v>
      </c>
      <c r="D1094" s="113">
        <v>2015</v>
      </c>
      <c r="E1094" s="113">
        <v>2019</v>
      </c>
      <c r="F1094" s="85">
        <v>101177</v>
      </c>
      <c r="G1094" s="145" t="s">
        <v>60</v>
      </c>
    </row>
    <row r="1095" spans="1:7" x14ac:dyDescent="0.35">
      <c r="A1095" s="8">
        <v>33</v>
      </c>
      <c r="B1095" s="324" t="s">
        <v>1155</v>
      </c>
      <c r="C1095" s="266" t="s">
        <v>65</v>
      </c>
      <c r="D1095" s="143">
        <v>2019</v>
      </c>
      <c r="E1095" s="143">
        <v>2019</v>
      </c>
      <c r="F1095" s="323">
        <v>545108</v>
      </c>
      <c r="G1095" s="145" t="s">
        <v>60</v>
      </c>
    </row>
    <row r="1096" spans="1:7" x14ac:dyDescent="0.35">
      <c r="A1096" s="8">
        <v>34</v>
      </c>
      <c r="B1096" s="138" t="s">
        <v>1156</v>
      </c>
      <c r="C1096" s="143" t="s">
        <v>65</v>
      </c>
      <c r="D1096" s="143">
        <v>2019</v>
      </c>
      <c r="E1096" s="143">
        <v>2019</v>
      </c>
      <c r="F1096" s="323">
        <v>264452</v>
      </c>
      <c r="G1096" s="145" t="s">
        <v>60</v>
      </c>
    </row>
    <row r="1097" spans="1:7" x14ac:dyDescent="0.35">
      <c r="A1097" s="8">
        <v>35</v>
      </c>
      <c r="B1097" s="138" t="s">
        <v>1157</v>
      </c>
      <c r="C1097" s="143" t="s">
        <v>65</v>
      </c>
      <c r="D1097" s="143">
        <v>2019</v>
      </c>
      <c r="E1097" s="143">
        <v>2019</v>
      </c>
      <c r="F1097" s="323">
        <v>679000</v>
      </c>
      <c r="G1097" s="145" t="s">
        <v>60</v>
      </c>
    </row>
    <row r="1098" spans="1:7" x14ac:dyDescent="0.25">
      <c r="A1098" s="8">
        <v>36</v>
      </c>
      <c r="B1098" s="114" t="s">
        <v>737</v>
      </c>
      <c r="C1098" s="266" t="s">
        <v>65</v>
      </c>
      <c r="D1098" s="12">
        <v>2017</v>
      </c>
      <c r="E1098" s="12">
        <v>2019</v>
      </c>
      <c r="F1098" s="293">
        <v>3838000</v>
      </c>
      <c r="G1098" s="145" t="s">
        <v>60</v>
      </c>
    </row>
    <row r="1099" spans="1:7" x14ac:dyDescent="0.35">
      <c r="A1099" s="8">
        <v>37</v>
      </c>
      <c r="B1099" s="138" t="s">
        <v>1158</v>
      </c>
      <c r="C1099" s="143" t="s">
        <v>65</v>
      </c>
      <c r="D1099" s="143">
        <v>2019</v>
      </c>
      <c r="E1099" s="143">
        <v>2019</v>
      </c>
      <c r="F1099" s="323">
        <v>2192508</v>
      </c>
      <c r="G1099" s="145" t="s">
        <v>60</v>
      </c>
    </row>
    <row r="1100" spans="1:7" x14ac:dyDescent="0.35">
      <c r="A1100" s="8">
        <v>38</v>
      </c>
      <c r="B1100" s="138" t="s">
        <v>1159</v>
      </c>
      <c r="C1100" s="143" t="s">
        <v>61</v>
      </c>
      <c r="D1100" s="143">
        <v>2018</v>
      </c>
      <c r="E1100" s="143">
        <v>2019</v>
      </c>
      <c r="F1100" s="323">
        <v>760000</v>
      </c>
      <c r="G1100" s="145" t="s">
        <v>60</v>
      </c>
    </row>
    <row r="1101" spans="1:7" x14ac:dyDescent="0.35">
      <c r="A1101" s="8">
        <v>39</v>
      </c>
      <c r="B1101" s="387" t="s">
        <v>1275</v>
      </c>
      <c r="C1101" s="386" t="s">
        <v>1207</v>
      </c>
      <c r="D1101" s="388">
        <v>2020</v>
      </c>
      <c r="E1101" s="388">
        <v>2021</v>
      </c>
      <c r="F1101" s="366">
        <v>1185959</v>
      </c>
      <c r="G1101" s="145" t="s">
        <v>60</v>
      </c>
    </row>
    <row r="1102" spans="1:7" x14ac:dyDescent="0.35">
      <c r="A1102" s="8">
        <v>40</v>
      </c>
      <c r="B1102" s="387" t="s">
        <v>1504</v>
      </c>
      <c r="C1102" s="386" t="s">
        <v>61</v>
      </c>
      <c r="D1102" s="388">
        <v>2022</v>
      </c>
      <c r="E1102" s="388">
        <v>2022</v>
      </c>
      <c r="F1102" s="366">
        <v>495000</v>
      </c>
      <c r="G1102" s="145" t="s">
        <v>60</v>
      </c>
    </row>
    <row r="1103" spans="1:7" x14ac:dyDescent="0.35">
      <c r="A1103" s="8">
        <v>41</v>
      </c>
      <c r="B1103" s="387" t="s">
        <v>1505</v>
      </c>
      <c r="C1103" s="386" t="s">
        <v>1207</v>
      </c>
      <c r="D1103" s="388">
        <v>2022</v>
      </c>
      <c r="E1103" s="388">
        <v>2022</v>
      </c>
      <c r="F1103" s="366">
        <v>2338000</v>
      </c>
      <c r="G1103" s="145" t="s">
        <v>60</v>
      </c>
    </row>
    <row r="1104" spans="1:7" x14ac:dyDescent="0.35">
      <c r="A1104" s="8">
        <v>42</v>
      </c>
      <c r="B1104" s="387" t="s">
        <v>1506</v>
      </c>
      <c r="C1104" s="386" t="s">
        <v>1508</v>
      </c>
      <c r="D1104" s="388">
        <v>2022</v>
      </c>
      <c r="E1104" s="388">
        <v>2022</v>
      </c>
      <c r="F1104" s="366">
        <v>2320000</v>
      </c>
      <c r="G1104" s="145" t="s">
        <v>60</v>
      </c>
    </row>
    <row r="1105" spans="1:8" x14ac:dyDescent="0.35">
      <c r="A1105" s="8">
        <v>43</v>
      </c>
      <c r="B1105" s="387" t="s">
        <v>1507</v>
      </c>
      <c r="C1105" s="386" t="s">
        <v>65</v>
      </c>
      <c r="D1105" s="388">
        <v>2022</v>
      </c>
      <c r="E1105" s="388">
        <v>2022</v>
      </c>
      <c r="F1105" s="366">
        <v>6000000</v>
      </c>
      <c r="G1105" s="145" t="s">
        <v>60</v>
      </c>
    </row>
    <row r="1106" spans="1:8" x14ac:dyDescent="0.25">
      <c r="A1106" s="430" t="s">
        <v>2</v>
      </c>
      <c r="B1106" s="430"/>
      <c r="C1106" s="430"/>
      <c r="D1106" s="430"/>
      <c r="E1106" s="430"/>
      <c r="F1106" s="270">
        <f>SUM(F1063:F1105)</f>
        <v>69742161.379999995</v>
      </c>
      <c r="G1106" s="145"/>
    </row>
    <row r="1107" spans="1:8" x14ac:dyDescent="0.25">
      <c r="A1107" s="429" t="s">
        <v>1</v>
      </c>
      <c r="B1107" s="429"/>
      <c r="C1107" s="429"/>
      <c r="D1107" s="429"/>
      <c r="E1107" s="429"/>
      <c r="F1107" s="429"/>
      <c r="G1107" s="429"/>
    </row>
    <row r="1108" spans="1:8" x14ac:dyDescent="0.35">
      <c r="A1108" s="420">
        <v>1</v>
      </c>
      <c r="B1108" s="387" t="s">
        <v>1502</v>
      </c>
      <c r="C1108" s="386" t="s">
        <v>149</v>
      </c>
      <c r="D1108" s="388">
        <v>2022</v>
      </c>
      <c r="E1108" s="388">
        <v>2023</v>
      </c>
      <c r="F1108" s="366">
        <v>2100000</v>
      </c>
      <c r="G1108" s="145" t="s">
        <v>76</v>
      </c>
      <c r="H1108" s="421"/>
    </row>
    <row r="1109" spans="1:8" x14ac:dyDescent="0.35">
      <c r="A1109" s="420">
        <v>2</v>
      </c>
      <c r="B1109" s="387" t="s">
        <v>1503</v>
      </c>
      <c r="C1109" s="386" t="s">
        <v>149</v>
      </c>
      <c r="D1109" s="388">
        <v>2022</v>
      </c>
      <c r="E1109" s="388">
        <v>2023</v>
      </c>
      <c r="F1109" s="366">
        <v>2130000</v>
      </c>
      <c r="G1109" s="145" t="s">
        <v>76</v>
      </c>
      <c r="H1109" s="421"/>
    </row>
    <row r="1110" spans="1:8" x14ac:dyDescent="0.25">
      <c r="A1110" s="430" t="s">
        <v>2</v>
      </c>
      <c r="B1110" s="430"/>
      <c r="C1110" s="430"/>
      <c r="D1110" s="430"/>
      <c r="E1110" s="430"/>
      <c r="F1110" s="270">
        <f>SUM(F1108:F1109)</f>
        <v>4230000</v>
      </c>
      <c r="G1110" s="145"/>
    </row>
    <row r="1111" spans="1:8" ht="28.5" x14ac:dyDescent="0.25">
      <c r="A1111" s="431" t="s">
        <v>10</v>
      </c>
      <c r="B1111" s="431"/>
      <c r="C1111" s="431"/>
      <c r="D1111" s="431"/>
      <c r="E1111" s="431"/>
      <c r="F1111" s="272">
        <f>F1110+F1106</f>
        <v>73972161.379999995</v>
      </c>
      <c r="G1111" s="13"/>
    </row>
    <row r="1112" spans="1:8" ht="21" x14ac:dyDescent="0.25">
      <c r="A1112" s="433"/>
      <c r="B1112" s="433"/>
      <c r="C1112" s="433"/>
      <c r="D1112" s="433"/>
      <c r="E1112" s="433"/>
      <c r="F1112" s="433"/>
      <c r="G1112" s="433"/>
    </row>
    <row r="1113" spans="1:8" ht="36.950000000000003" customHeight="1" x14ac:dyDescent="0.25">
      <c r="A1113" s="428" t="s">
        <v>1191</v>
      </c>
      <c r="B1113" s="428"/>
      <c r="C1113" s="428"/>
      <c r="D1113" s="428"/>
      <c r="E1113" s="428"/>
      <c r="F1113" s="428"/>
      <c r="G1113" s="428"/>
    </row>
    <row r="1114" spans="1:8" x14ac:dyDescent="0.25">
      <c r="A1114" s="429" t="s">
        <v>0</v>
      </c>
      <c r="B1114" s="429"/>
      <c r="C1114" s="429"/>
      <c r="D1114" s="429"/>
      <c r="E1114" s="429"/>
      <c r="F1114" s="429"/>
      <c r="G1114" s="429"/>
    </row>
    <row r="1115" spans="1:8" x14ac:dyDescent="0.25">
      <c r="A1115" s="8">
        <v>1</v>
      </c>
      <c r="B1115" s="6" t="s">
        <v>816</v>
      </c>
      <c r="C1115" s="145" t="s">
        <v>65</v>
      </c>
      <c r="D1115" s="146">
        <v>42590</v>
      </c>
      <c r="E1115" s="144">
        <v>42660</v>
      </c>
      <c r="F1115" s="294">
        <v>406628</v>
      </c>
      <c r="G1115" s="9" t="s">
        <v>60</v>
      </c>
    </row>
    <row r="1116" spans="1:8" x14ac:dyDescent="0.35">
      <c r="A1116" s="8">
        <v>2</v>
      </c>
      <c r="B1116" s="133" t="s">
        <v>817</v>
      </c>
      <c r="C1116" s="143" t="s">
        <v>65</v>
      </c>
      <c r="D1116" s="142">
        <v>41614</v>
      </c>
      <c r="E1116" s="142">
        <v>42325</v>
      </c>
      <c r="F1116" s="141">
        <v>5640400</v>
      </c>
      <c r="G1116" s="9" t="s">
        <v>60</v>
      </c>
    </row>
    <row r="1117" spans="1:8" x14ac:dyDescent="0.35">
      <c r="A1117" s="8">
        <v>3</v>
      </c>
      <c r="B1117" s="133" t="s">
        <v>818</v>
      </c>
      <c r="C1117" s="143" t="s">
        <v>65</v>
      </c>
      <c r="D1117" s="142">
        <v>42597</v>
      </c>
      <c r="E1117" s="142">
        <v>42657</v>
      </c>
      <c r="F1117" s="141">
        <v>201153</v>
      </c>
      <c r="G1117" s="9" t="s">
        <v>60</v>
      </c>
    </row>
    <row r="1118" spans="1:8" x14ac:dyDescent="0.35">
      <c r="A1118" s="8">
        <v>4</v>
      </c>
      <c r="B1118" s="138" t="s">
        <v>322</v>
      </c>
      <c r="C1118" s="143" t="s">
        <v>65</v>
      </c>
      <c r="D1118" s="142">
        <v>39752</v>
      </c>
      <c r="E1118" s="142">
        <v>39933</v>
      </c>
      <c r="F1118" s="141">
        <v>339840</v>
      </c>
      <c r="G1118" s="9" t="s">
        <v>60</v>
      </c>
    </row>
    <row r="1119" spans="1:8" x14ac:dyDescent="0.35">
      <c r="A1119" s="8">
        <v>5</v>
      </c>
      <c r="B1119" s="138" t="s">
        <v>819</v>
      </c>
      <c r="C1119" s="143" t="s">
        <v>65</v>
      </c>
      <c r="D1119" s="142">
        <v>43011</v>
      </c>
      <c r="E1119" s="142">
        <v>43045</v>
      </c>
      <c r="F1119" s="141">
        <v>1110000</v>
      </c>
      <c r="G1119" s="9" t="s">
        <v>60</v>
      </c>
    </row>
    <row r="1120" spans="1:8" x14ac:dyDescent="0.35">
      <c r="A1120" s="8">
        <v>6</v>
      </c>
      <c r="B1120" s="133" t="s">
        <v>820</v>
      </c>
      <c r="C1120" s="143" t="s">
        <v>65</v>
      </c>
      <c r="D1120" s="142">
        <v>42265</v>
      </c>
      <c r="E1120" s="142">
        <v>42673</v>
      </c>
      <c r="F1120" s="141">
        <v>885105.49</v>
      </c>
      <c r="G1120" s="9" t="s">
        <v>60</v>
      </c>
    </row>
    <row r="1121" spans="1:7" x14ac:dyDescent="0.35">
      <c r="A1121" s="8">
        <v>7</v>
      </c>
      <c r="B1121" s="133" t="s">
        <v>323</v>
      </c>
      <c r="C1121" s="143" t="s">
        <v>65</v>
      </c>
      <c r="D1121" s="142">
        <v>41215</v>
      </c>
      <c r="E1121" s="142">
        <v>41424</v>
      </c>
      <c r="F1121" s="141">
        <v>295236</v>
      </c>
      <c r="G1121" s="9" t="s">
        <v>60</v>
      </c>
    </row>
    <row r="1122" spans="1:7" x14ac:dyDescent="0.35">
      <c r="A1122" s="8">
        <v>8</v>
      </c>
      <c r="B1122" s="133" t="s">
        <v>324</v>
      </c>
      <c r="C1122" s="143" t="s">
        <v>65</v>
      </c>
      <c r="D1122" s="142">
        <v>40494</v>
      </c>
      <c r="E1122" s="142">
        <v>40583</v>
      </c>
      <c r="F1122" s="141">
        <v>100966.72</v>
      </c>
      <c r="G1122" s="9" t="s">
        <v>60</v>
      </c>
    </row>
    <row r="1123" spans="1:7" x14ac:dyDescent="0.35">
      <c r="A1123" s="8">
        <v>9</v>
      </c>
      <c r="B1123" s="133" t="s">
        <v>821</v>
      </c>
      <c r="C1123" s="143" t="s">
        <v>833</v>
      </c>
      <c r="D1123" s="142">
        <v>40765</v>
      </c>
      <c r="E1123" s="142">
        <v>40808</v>
      </c>
      <c r="F1123" s="141">
        <v>93220</v>
      </c>
      <c r="G1123" s="9" t="s">
        <v>60</v>
      </c>
    </row>
    <row r="1124" spans="1:7" x14ac:dyDescent="0.35">
      <c r="A1124" s="8">
        <v>10</v>
      </c>
      <c r="B1124" s="139" t="s">
        <v>325</v>
      </c>
      <c r="C1124" s="143" t="s">
        <v>326</v>
      </c>
      <c r="D1124" s="146">
        <v>40421</v>
      </c>
      <c r="E1124" s="146">
        <v>40882</v>
      </c>
      <c r="F1124" s="141">
        <v>1574120</v>
      </c>
      <c r="G1124" s="9" t="s">
        <v>60</v>
      </c>
    </row>
    <row r="1125" spans="1:7" x14ac:dyDescent="0.35">
      <c r="A1125" s="8">
        <v>11</v>
      </c>
      <c r="B1125" s="140" t="s">
        <v>822</v>
      </c>
      <c r="C1125" s="143" t="s">
        <v>326</v>
      </c>
      <c r="D1125" s="146">
        <v>41551</v>
      </c>
      <c r="E1125" s="146">
        <v>41799</v>
      </c>
      <c r="F1125" s="141">
        <v>580560</v>
      </c>
      <c r="G1125" s="9" t="s">
        <v>60</v>
      </c>
    </row>
    <row r="1126" spans="1:7" x14ac:dyDescent="0.35">
      <c r="A1126" s="8">
        <v>12</v>
      </c>
      <c r="B1126" s="133" t="s">
        <v>823</v>
      </c>
      <c r="C1126" s="143" t="s">
        <v>327</v>
      </c>
      <c r="D1126" s="142">
        <v>41033</v>
      </c>
      <c r="E1126" s="142">
        <v>42510</v>
      </c>
      <c r="F1126" s="141">
        <v>1633592</v>
      </c>
      <c r="G1126" s="9" t="s">
        <v>60</v>
      </c>
    </row>
    <row r="1127" spans="1:7" x14ac:dyDescent="0.35">
      <c r="A1127" s="8">
        <v>13</v>
      </c>
      <c r="B1127" s="133" t="s">
        <v>824</v>
      </c>
      <c r="C1127" s="143" t="s">
        <v>327</v>
      </c>
      <c r="D1127" s="142">
        <v>40666</v>
      </c>
      <c r="E1127" s="142">
        <v>40748</v>
      </c>
      <c r="F1127" s="141">
        <v>543176.16</v>
      </c>
      <c r="G1127" s="9" t="s">
        <v>60</v>
      </c>
    </row>
    <row r="1128" spans="1:7" x14ac:dyDescent="0.35">
      <c r="A1128" s="8">
        <v>14</v>
      </c>
      <c r="B1128" s="133" t="s">
        <v>825</v>
      </c>
      <c r="C1128" s="143" t="s">
        <v>327</v>
      </c>
      <c r="D1128" s="142">
        <v>41355</v>
      </c>
      <c r="E1128" s="142">
        <v>41387</v>
      </c>
      <c r="F1128" s="141">
        <v>29264</v>
      </c>
      <c r="G1128" s="9" t="s">
        <v>60</v>
      </c>
    </row>
    <row r="1129" spans="1:7" x14ac:dyDescent="0.35">
      <c r="A1129" s="8">
        <v>15</v>
      </c>
      <c r="B1129" s="133" t="s">
        <v>826</v>
      </c>
      <c r="C1129" s="143" t="s">
        <v>328</v>
      </c>
      <c r="D1129" s="142">
        <v>41149</v>
      </c>
      <c r="E1129" s="142">
        <v>42160</v>
      </c>
      <c r="F1129" s="141">
        <v>2163214.33</v>
      </c>
      <c r="G1129" s="9" t="s">
        <v>60</v>
      </c>
    </row>
    <row r="1130" spans="1:7" x14ac:dyDescent="0.35">
      <c r="A1130" s="8">
        <v>16</v>
      </c>
      <c r="B1130" s="133" t="s">
        <v>827</v>
      </c>
      <c r="C1130" s="143" t="s">
        <v>329</v>
      </c>
      <c r="D1130" s="142">
        <v>41327</v>
      </c>
      <c r="E1130" s="142">
        <v>41806</v>
      </c>
      <c r="F1130" s="141">
        <v>1500960</v>
      </c>
      <c r="G1130" s="9" t="s">
        <v>60</v>
      </c>
    </row>
    <row r="1131" spans="1:7" x14ac:dyDescent="0.35">
      <c r="A1131" s="8">
        <v>17</v>
      </c>
      <c r="B1131" s="133" t="s">
        <v>828</v>
      </c>
      <c r="C1131" s="143" t="s">
        <v>329</v>
      </c>
      <c r="D1131" s="142">
        <v>42619</v>
      </c>
      <c r="E1131" s="142">
        <v>42985</v>
      </c>
      <c r="F1131" s="141">
        <v>1615000</v>
      </c>
      <c r="G1131" s="9" t="s">
        <v>60</v>
      </c>
    </row>
    <row r="1132" spans="1:7" x14ac:dyDescent="0.25">
      <c r="A1132" s="8">
        <v>18</v>
      </c>
      <c r="B1132" s="133" t="s">
        <v>829</v>
      </c>
      <c r="C1132" s="145" t="s">
        <v>353</v>
      </c>
      <c r="D1132" s="142">
        <v>41751</v>
      </c>
      <c r="E1132" s="142">
        <v>41838</v>
      </c>
      <c r="F1132" s="141">
        <v>63484</v>
      </c>
      <c r="G1132" s="9" t="s">
        <v>60</v>
      </c>
    </row>
    <row r="1133" spans="1:7" x14ac:dyDescent="0.35">
      <c r="A1133" s="8">
        <v>19</v>
      </c>
      <c r="B1133" s="139" t="s">
        <v>830</v>
      </c>
      <c r="C1133" s="145" t="s">
        <v>65</v>
      </c>
      <c r="D1133" s="146">
        <v>43031</v>
      </c>
      <c r="E1133" s="146">
        <v>43071</v>
      </c>
      <c r="F1133" s="141">
        <v>250036.1</v>
      </c>
      <c r="G1133" s="9" t="s">
        <v>60</v>
      </c>
    </row>
    <row r="1134" spans="1:7" x14ac:dyDescent="0.35">
      <c r="A1134" s="8">
        <v>20</v>
      </c>
      <c r="B1134" s="139" t="s">
        <v>831</v>
      </c>
      <c r="C1134" s="145" t="s">
        <v>65</v>
      </c>
      <c r="D1134" s="146">
        <v>42816</v>
      </c>
      <c r="E1134" s="146">
        <v>43056</v>
      </c>
      <c r="F1134" s="141">
        <v>1605980</v>
      </c>
      <c r="G1134" s="9" t="s">
        <v>60</v>
      </c>
    </row>
    <row r="1135" spans="1:7" x14ac:dyDescent="0.35">
      <c r="A1135" s="8">
        <v>21</v>
      </c>
      <c r="B1135" s="139" t="s">
        <v>832</v>
      </c>
      <c r="C1135" s="145" t="s">
        <v>326</v>
      </c>
      <c r="D1135" s="146">
        <v>42573</v>
      </c>
      <c r="E1135" s="146">
        <v>43068</v>
      </c>
      <c r="F1135" s="141">
        <v>1959980</v>
      </c>
      <c r="G1135" s="9" t="s">
        <v>60</v>
      </c>
    </row>
    <row r="1136" spans="1:7" x14ac:dyDescent="0.35">
      <c r="A1136" s="8">
        <v>22</v>
      </c>
      <c r="B1136" s="139" t="s">
        <v>1229</v>
      </c>
      <c r="C1136" s="145" t="s">
        <v>326</v>
      </c>
      <c r="D1136" s="338">
        <v>2020</v>
      </c>
      <c r="E1136" s="338">
        <v>2020</v>
      </c>
      <c r="F1136" s="141">
        <v>476000</v>
      </c>
      <c r="G1136" s="9" t="s">
        <v>60</v>
      </c>
    </row>
    <row r="1137" spans="1:7" x14ac:dyDescent="0.35">
      <c r="A1137" s="8">
        <v>23</v>
      </c>
      <c r="B1137" s="139" t="s">
        <v>1230</v>
      </c>
      <c r="C1137" s="145" t="s">
        <v>327</v>
      </c>
      <c r="D1137" s="338">
        <v>2020</v>
      </c>
      <c r="E1137" s="338">
        <v>2020</v>
      </c>
      <c r="F1137" s="141">
        <v>472000</v>
      </c>
      <c r="G1137" s="9" t="s">
        <v>60</v>
      </c>
    </row>
    <row r="1138" spans="1:7" x14ac:dyDescent="0.35">
      <c r="A1138" s="8">
        <v>24</v>
      </c>
      <c r="B1138" s="339" t="s">
        <v>1231</v>
      </c>
      <c r="C1138" s="145" t="s">
        <v>65</v>
      </c>
      <c r="D1138" s="338">
        <v>2020</v>
      </c>
      <c r="E1138" s="338">
        <v>2020</v>
      </c>
      <c r="F1138" s="141">
        <v>115640</v>
      </c>
      <c r="G1138" s="9" t="s">
        <v>60</v>
      </c>
    </row>
    <row r="1139" spans="1:7" x14ac:dyDescent="0.35">
      <c r="A1139" s="8">
        <v>25</v>
      </c>
      <c r="B1139" s="139" t="s">
        <v>1232</v>
      </c>
      <c r="C1139" s="145" t="s">
        <v>65</v>
      </c>
      <c r="D1139" s="338">
        <v>2020</v>
      </c>
      <c r="E1139" s="338">
        <v>2020</v>
      </c>
      <c r="F1139" s="141">
        <v>285824</v>
      </c>
      <c r="G1139" s="9" t="s">
        <v>60</v>
      </c>
    </row>
    <row r="1140" spans="1:7" x14ac:dyDescent="0.35">
      <c r="A1140" s="8">
        <v>26</v>
      </c>
      <c r="B1140" s="139" t="s">
        <v>1233</v>
      </c>
      <c r="C1140" s="145" t="s">
        <v>65</v>
      </c>
      <c r="D1140" s="338">
        <v>2020</v>
      </c>
      <c r="E1140" s="338">
        <v>2020</v>
      </c>
      <c r="F1140" s="141">
        <v>422983</v>
      </c>
      <c r="G1140" s="9" t="s">
        <v>60</v>
      </c>
    </row>
    <row r="1141" spans="1:7" x14ac:dyDescent="0.35">
      <c r="A1141" s="8">
        <v>27</v>
      </c>
      <c r="B1141" s="139" t="s">
        <v>1234</v>
      </c>
      <c r="C1141" s="145" t="s">
        <v>1172</v>
      </c>
      <c r="D1141" s="338">
        <v>2020</v>
      </c>
      <c r="E1141" s="338">
        <v>2020</v>
      </c>
      <c r="F1141" s="141">
        <v>502000</v>
      </c>
      <c r="G1141" s="9" t="s">
        <v>60</v>
      </c>
    </row>
    <row r="1142" spans="1:7" x14ac:dyDescent="0.35">
      <c r="A1142" s="8">
        <v>28</v>
      </c>
      <c r="B1142" s="139" t="s">
        <v>1235</v>
      </c>
      <c r="C1142" s="145" t="s">
        <v>1172</v>
      </c>
      <c r="D1142" s="338">
        <v>2019</v>
      </c>
      <c r="E1142" s="338">
        <v>2020</v>
      </c>
      <c r="F1142" s="141">
        <v>1300626</v>
      </c>
      <c r="G1142" s="9" t="s">
        <v>60</v>
      </c>
    </row>
    <row r="1143" spans="1:7" x14ac:dyDescent="0.25">
      <c r="A1143" s="8">
        <v>29</v>
      </c>
      <c r="B1143" s="325" t="s">
        <v>834</v>
      </c>
      <c r="C1143" s="145" t="s">
        <v>353</v>
      </c>
      <c r="D1143" s="146">
        <v>42565</v>
      </c>
      <c r="E1143" s="9">
        <v>2019</v>
      </c>
      <c r="F1143" s="141">
        <v>2382000</v>
      </c>
      <c r="G1143" s="9" t="s">
        <v>60</v>
      </c>
    </row>
    <row r="1144" spans="1:7" x14ac:dyDescent="0.25">
      <c r="A1144" s="8">
        <v>30</v>
      </c>
      <c r="B1144" s="325" t="s">
        <v>330</v>
      </c>
      <c r="C1144" s="145" t="s">
        <v>326</v>
      </c>
      <c r="D1144" s="146">
        <v>42723</v>
      </c>
      <c r="E1144" s="9">
        <v>2019</v>
      </c>
      <c r="F1144" s="141">
        <v>2097000</v>
      </c>
      <c r="G1144" s="9" t="s">
        <v>60</v>
      </c>
    </row>
    <row r="1145" spans="1:7" x14ac:dyDescent="0.25">
      <c r="A1145" s="8">
        <v>31</v>
      </c>
      <c r="B1145" s="325" t="s">
        <v>1160</v>
      </c>
      <c r="C1145" s="145" t="s">
        <v>65</v>
      </c>
      <c r="D1145" s="9">
        <v>2019</v>
      </c>
      <c r="E1145" s="9">
        <v>2019</v>
      </c>
      <c r="F1145" s="141">
        <v>53350</v>
      </c>
      <c r="G1145" s="9" t="s">
        <v>60</v>
      </c>
    </row>
    <row r="1146" spans="1:7" x14ac:dyDescent="0.25">
      <c r="A1146" s="8">
        <v>32</v>
      </c>
      <c r="B1146" s="325" t="s">
        <v>1161</v>
      </c>
      <c r="C1146" s="145" t="s">
        <v>65</v>
      </c>
      <c r="D1146" s="9">
        <v>2017</v>
      </c>
      <c r="E1146" s="9">
        <v>2019</v>
      </c>
      <c r="F1146" s="141">
        <v>1657923</v>
      </c>
      <c r="G1146" s="9" t="s">
        <v>60</v>
      </c>
    </row>
    <row r="1147" spans="1:7" x14ac:dyDescent="0.25">
      <c r="A1147" s="8">
        <v>33</v>
      </c>
      <c r="B1147" s="325" t="s">
        <v>1162</v>
      </c>
      <c r="C1147" s="145" t="s">
        <v>326</v>
      </c>
      <c r="D1147" s="9">
        <v>2017</v>
      </c>
      <c r="E1147" s="9">
        <v>2019</v>
      </c>
      <c r="F1147" s="141">
        <v>2097000</v>
      </c>
      <c r="G1147" s="9" t="s">
        <v>60</v>
      </c>
    </row>
    <row r="1148" spans="1:7" x14ac:dyDescent="0.25">
      <c r="A1148" s="8">
        <v>34</v>
      </c>
      <c r="B1148" s="325" t="s">
        <v>1163</v>
      </c>
      <c r="C1148" s="145" t="s">
        <v>326</v>
      </c>
      <c r="D1148" s="9">
        <v>2019</v>
      </c>
      <c r="E1148" s="9">
        <v>2019</v>
      </c>
      <c r="F1148" s="141">
        <v>158664</v>
      </c>
      <c r="G1148" s="9" t="s">
        <v>60</v>
      </c>
    </row>
    <row r="1149" spans="1:7" x14ac:dyDescent="0.25">
      <c r="A1149" s="8">
        <v>35</v>
      </c>
      <c r="B1149" s="325" t="s">
        <v>1164</v>
      </c>
      <c r="C1149" s="145" t="s">
        <v>329</v>
      </c>
      <c r="D1149" s="9">
        <v>2017</v>
      </c>
      <c r="E1149" s="9">
        <v>2019</v>
      </c>
      <c r="F1149" s="141">
        <v>1615000</v>
      </c>
      <c r="G1149" s="9" t="s">
        <v>60</v>
      </c>
    </row>
    <row r="1150" spans="1:7" x14ac:dyDescent="0.25">
      <c r="A1150" s="8">
        <v>36</v>
      </c>
      <c r="B1150" s="325" t="s">
        <v>1165</v>
      </c>
      <c r="C1150" s="145" t="s">
        <v>327</v>
      </c>
      <c r="D1150" s="9">
        <v>2019</v>
      </c>
      <c r="E1150" s="9">
        <v>2019</v>
      </c>
      <c r="F1150" s="141">
        <v>56640</v>
      </c>
      <c r="G1150" s="9" t="s">
        <v>60</v>
      </c>
    </row>
    <row r="1151" spans="1:7" x14ac:dyDescent="0.25">
      <c r="A1151" s="8">
        <v>37</v>
      </c>
      <c r="B1151" s="325" t="s">
        <v>1166</v>
      </c>
      <c r="C1151" s="145" t="s">
        <v>65</v>
      </c>
      <c r="D1151" s="9">
        <v>2019</v>
      </c>
      <c r="E1151" s="9">
        <v>2019</v>
      </c>
      <c r="F1151" s="141">
        <v>256060</v>
      </c>
      <c r="G1151" s="9" t="s">
        <v>60</v>
      </c>
    </row>
    <row r="1152" spans="1:7" x14ac:dyDescent="0.25">
      <c r="A1152" s="8">
        <v>38</v>
      </c>
      <c r="B1152" s="325" t="s">
        <v>1517</v>
      </c>
      <c r="C1152" s="145" t="s">
        <v>329</v>
      </c>
      <c r="D1152" s="9">
        <v>2022</v>
      </c>
      <c r="E1152" s="9">
        <v>2022</v>
      </c>
      <c r="F1152" s="141">
        <v>507790.98</v>
      </c>
      <c r="G1152" s="9" t="s">
        <v>60</v>
      </c>
    </row>
    <row r="1153" spans="1:7" x14ac:dyDescent="0.25">
      <c r="A1153" s="8">
        <v>39</v>
      </c>
      <c r="B1153" s="325" t="s">
        <v>1518</v>
      </c>
      <c r="C1153" s="145" t="s">
        <v>353</v>
      </c>
      <c r="D1153" s="9">
        <v>2022</v>
      </c>
      <c r="E1153" s="9">
        <v>2022</v>
      </c>
      <c r="F1153" s="141">
        <v>701426.48</v>
      </c>
      <c r="G1153" s="9" t="s">
        <v>60</v>
      </c>
    </row>
    <row r="1154" spans="1:7" x14ac:dyDescent="0.25">
      <c r="A1154" s="430" t="s">
        <v>8</v>
      </c>
      <c r="B1154" s="430"/>
      <c r="C1154" s="430"/>
      <c r="D1154" s="430"/>
      <c r="E1154" s="430"/>
      <c r="F1154" s="270">
        <f>SUM(F1115:F1153)</f>
        <v>37749843.259999998</v>
      </c>
      <c r="G1154" s="9"/>
    </row>
    <row r="1155" spans="1:7" x14ac:dyDescent="0.25">
      <c r="A1155" s="429" t="s">
        <v>1</v>
      </c>
      <c r="B1155" s="429"/>
      <c r="C1155" s="429"/>
      <c r="D1155" s="429"/>
      <c r="E1155" s="429"/>
      <c r="F1155" s="429"/>
      <c r="G1155" s="429"/>
    </row>
    <row r="1156" spans="1:7" ht="30" customHeight="1" x14ac:dyDescent="0.25">
      <c r="A1156" s="8"/>
      <c r="B1156" s="360"/>
      <c r="C1156" s="361"/>
      <c r="D1156" s="362"/>
      <c r="E1156" s="312"/>
      <c r="F1156" s="363"/>
      <c r="G1156" s="345"/>
    </row>
    <row r="1157" spans="1:7" x14ac:dyDescent="0.25">
      <c r="A1157" s="430" t="s">
        <v>2</v>
      </c>
      <c r="B1157" s="430"/>
      <c r="C1157" s="430"/>
      <c r="D1157" s="430"/>
      <c r="E1157" s="430"/>
      <c r="F1157" s="270">
        <f>F1156</f>
        <v>0</v>
      </c>
      <c r="G1157" s="145"/>
    </row>
    <row r="1158" spans="1:7" ht="28.5" x14ac:dyDescent="0.25">
      <c r="A1158" s="431" t="s">
        <v>10</v>
      </c>
      <c r="B1158" s="431"/>
      <c r="C1158" s="431"/>
      <c r="D1158" s="431"/>
      <c r="E1158" s="431"/>
      <c r="F1158" s="272">
        <f>F1157+F1154</f>
        <v>37749843.259999998</v>
      </c>
      <c r="G1158" s="13"/>
    </row>
    <row r="1159" spans="1:7" ht="21" x14ac:dyDescent="0.25">
      <c r="A1159" s="443"/>
      <c r="B1159" s="443"/>
      <c r="C1159" s="443"/>
      <c r="D1159" s="443"/>
      <c r="E1159" s="443"/>
      <c r="F1159" s="443"/>
      <c r="G1159" s="443"/>
    </row>
    <row r="1160" spans="1:7" ht="36.950000000000003" customHeight="1" x14ac:dyDescent="0.25">
      <c r="A1160" s="428" t="s">
        <v>1167</v>
      </c>
      <c r="B1160" s="428"/>
      <c r="C1160" s="428"/>
      <c r="D1160" s="428"/>
      <c r="E1160" s="428"/>
      <c r="F1160" s="428"/>
      <c r="G1160" s="428"/>
    </row>
    <row r="1161" spans="1:7" x14ac:dyDescent="0.25">
      <c r="A1161" s="429" t="s">
        <v>0</v>
      </c>
      <c r="B1161" s="429"/>
      <c r="C1161" s="429"/>
      <c r="D1161" s="429"/>
      <c r="E1161" s="429"/>
      <c r="F1161" s="429"/>
      <c r="G1161" s="429"/>
    </row>
    <row r="1162" spans="1:7" x14ac:dyDescent="0.25">
      <c r="A1162" s="8">
        <v>1</v>
      </c>
      <c r="B1162" s="151" t="s">
        <v>918</v>
      </c>
      <c r="C1162" s="152" t="s">
        <v>919</v>
      </c>
      <c r="D1162" s="153">
        <v>2002</v>
      </c>
      <c r="E1162" s="153">
        <v>2017</v>
      </c>
      <c r="F1162" s="295">
        <v>56027782</v>
      </c>
      <c r="G1162" s="145" t="s">
        <v>60</v>
      </c>
    </row>
    <row r="1163" spans="1:7" x14ac:dyDescent="0.25">
      <c r="A1163" s="8">
        <v>2</v>
      </c>
      <c r="B1163" s="151" t="s">
        <v>920</v>
      </c>
      <c r="C1163" s="152" t="s">
        <v>919</v>
      </c>
      <c r="D1163" s="153">
        <v>2002</v>
      </c>
      <c r="E1163" s="153">
        <v>2017</v>
      </c>
      <c r="F1163" s="295">
        <v>1363872</v>
      </c>
      <c r="G1163" s="145" t="s">
        <v>60</v>
      </c>
    </row>
    <row r="1164" spans="1:7" x14ac:dyDescent="0.25">
      <c r="A1164" s="8">
        <v>3</v>
      </c>
      <c r="B1164" s="151" t="s">
        <v>921</v>
      </c>
      <c r="C1164" s="152" t="s">
        <v>919</v>
      </c>
      <c r="D1164" s="153">
        <v>2002</v>
      </c>
      <c r="E1164" s="153">
        <v>2017</v>
      </c>
      <c r="F1164" s="295">
        <v>85812033</v>
      </c>
      <c r="G1164" s="145" t="s">
        <v>60</v>
      </c>
    </row>
    <row r="1165" spans="1:7" x14ac:dyDescent="0.25">
      <c r="A1165" s="8">
        <v>4</v>
      </c>
      <c r="B1165" s="151" t="s">
        <v>922</v>
      </c>
      <c r="C1165" s="152" t="s">
        <v>919</v>
      </c>
      <c r="D1165" s="153">
        <v>2002</v>
      </c>
      <c r="E1165" s="153">
        <v>2017</v>
      </c>
      <c r="F1165" s="295">
        <v>1264540</v>
      </c>
      <c r="G1165" s="145" t="s">
        <v>60</v>
      </c>
    </row>
    <row r="1166" spans="1:7" ht="42" x14ac:dyDescent="0.25">
      <c r="A1166" s="8">
        <v>5</v>
      </c>
      <c r="B1166" s="155" t="s">
        <v>925</v>
      </c>
      <c r="C1166" s="152" t="s">
        <v>919</v>
      </c>
      <c r="D1166" s="153">
        <v>2015</v>
      </c>
      <c r="E1166" s="153">
        <v>2015</v>
      </c>
      <c r="F1166" s="154">
        <v>46160.4</v>
      </c>
      <c r="G1166" s="145" t="s">
        <v>60</v>
      </c>
    </row>
    <row r="1167" spans="1:7" x14ac:dyDescent="0.25">
      <c r="A1167" s="8">
        <v>6</v>
      </c>
      <c r="B1167" s="152" t="s">
        <v>926</v>
      </c>
      <c r="C1167" s="152" t="s">
        <v>919</v>
      </c>
      <c r="D1167" s="153">
        <v>2016</v>
      </c>
      <c r="E1167" s="153">
        <v>2016</v>
      </c>
      <c r="F1167" s="154">
        <v>34132.21</v>
      </c>
      <c r="G1167" s="145" t="s">
        <v>60</v>
      </c>
    </row>
    <row r="1168" spans="1:7" x14ac:dyDescent="0.25">
      <c r="A1168" s="8">
        <v>7</v>
      </c>
      <c r="B1168" s="152" t="s">
        <v>927</v>
      </c>
      <c r="C1168" s="152" t="s">
        <v>919</v>
      </c>
      <c r="D1168" s="153">
        <v>2016</v>
      </c>
      <c r="E1168" s="153">
        <v>2016</v>
      </c>
      <c r="F1168" s="156">
        <v>8999.1200000000008</v>
      </c>
      <c r="G1168" s="145" t="s">
        <v>60</v>
      </c>
    </row>
    <row r="1169" spans="1:7" x14ac:dyDescent="0.25">
      <c r="A1169" s="8">
        <v>8</v>
      </c>
      <c r="B1169" s="152" t="s">
        <v>926</v>
      </c>
      <c r="C1169" s="152" t="s">
        <v>919</v>
      </c>
      <c r="D1169" s="153">
        <v>2016</v>
      </c>
      <c r="E1169" s="153">
        <v>2016</v>
      </c>
      <c r="F1169" s="156">
        <v>6359.04</v>
      </c>
      <c r="G1169" s="145" t="s">
        <v>60</v>
      </c>
    </row>
    <row r="1170" spans="1:7" x14ac:dyDescent="0.25">
      <c r="A1170" s="8">
        <v>9</v>
      </c>
      <c r="B1170" s="152" t="s">
        <v>926</v>
      </c>
      <c r="C1170" s="152" t="s">
        <v>919</v>
      </c>
      <c r="D1170" s="153">
        <v>2016</v>
      </c>
      <c r="E1170" s="153">
        <v>2016</v>
      </c>
      <c r="F1170" s="156">
        <v>24672.38</v>
      </c>
      <c r="G1170" s="145" t="s">
        <v>60</v>
      </c>
    </row>
    <row r="1171" spans="1:7" x14ac:dyDescent="0.25">
      <c r="A1171" s="8">
        <v>10</v>
      </c>
      <c r="B1171" s="152"/>
      <c r="C1171" s="152" t="s">
        <v>919</v>
      </c>
      <c r="D1171" s="153">
        <v>2016</v>
      </c>
      <c r="E1171" s="153">
        <v>2016</v>
      </c>
      <c r="F1171" s="156">
        <v>224972.52</v>
      </c>
      <c r="G1171" s="145" t="s">
        <v>60</v>
      </c>
    </row>
    <row r="1172" spans="1:7" x14ac:dyDescent="0.25">
      <c r="A1172" s="8">
        <v>11</v>
      </c>
      <c r="B1172" s="152" t="s">
        <v>928</v>
      </c>
      <c r="C1172" s="152" t="s">
        <v>919</v>
      </c>
      <c r="D1172" s="153">
        <v>2016</v>
      </c>
      <c r="E1172" s="153">
        <v>2016</v>
      </c>
      <c r="F1172" s="156">
        <v>480312.41</v>
      </c>
      <c r="G1172" s="145" t="s">
        <v>60</v>
      </c>
    </row>
    <row r="1173" spans="1:7" x14ac:dyDescent="0.25">
      <c r="A1173" s="8">
        <v>12</v>
      </c>
      <c r="B1173" s="152" t="s">
        <v>929</v>
      </c>
      <c r="C1173" s="152" t="s">
        <v>919</v>
      </c>
      <c r="D1173" s="153">
        <v>2016</v>
      </c>
      <c r="E1173" s="153">
        <v>2016</v>
      </c>
      <c r="F1173" s="156">
        <v>25002</v>
      </c>
      <c r="G1173" s="145" t="s">
        <v>60</v>
      </c>
    </row>
    <row r="1174" spans="1:7" x14ac:dyDescent="0.25">
      <c r="A1174" s="8">
        <v>13</v>
      </c>
      <c r="B1174" s="152" t="s">
        <v>930</v>
      </c>
      <c r="C1174" s="152" t="s">
        <v>919</v>
      </c>
      <c r="D1174" s="153">
        <v>2016</v>
      </c>
      <c r="E1174" s="153">
        <v>2016</v>
      </c>
      <c r="F1174" s="156">
        <v>80872.91</v>
      </c>
      <c r="G1174" s="145" t="s">
        <v>60</v>
      </c>
    </row>
    <row r="1175" spans="1:7" x14ac:dyDescent="0.25">
      <c r="A1175" s="8">
        <v>14</v>
      </c>
      <c r="B1175" s="152" t="s">
        <v>931</v>
      </c>
      <c r="C1175" s="152" t="s">
        <v>919</v>
      </c>
      <c r="D1175" s="153">
        <v>2016</v>
      </c>
      <c r="E1175" s="153">
        <v>2016</v>
      </c>
      <c r="F1175" s="157">
        <v>48221.88</v>
      </c>
      <c r="G1175" s="145" t="s">
        <v>60</v>
      </c>
    </row>
    <row r="1176" spans="1:7" x14ac:dyDescent="0.25">
      <c r="A1176" s="8">
        <v>15</v>
      </c>
      <c r="B1176" s="152" t="s">
        <v>923</v>
      </c>
      <c r="C1176" s="152" t="s">
        <v>919</v>
      </c>
      <c r="D1176" s="153">
        <v>2005</v>
      </c>
      <c r="E1176" s="153">
        <v>2018</v>
      </c>
      <c r="F1176" s="296">
        <v>9256870</v>
      </c>
      <c r="G1176" s="145" t="s">
        <v>60</v>
      </c>
    </row>
    <row r="1177" spans="1:7" x14ac:dyDescent="0.25">
      <c r="A1177" s="8">
        <v>16</v>
      </c>
      <c r="B1177" s="152" t="s">
        <v>924</v>
      </c>
      <c r="C1177" s="152" t="s">
        <v>919</v>
      </c>
      <c r="D1177" s="153">
        <v>2016</v>
      </c>
      <c r="E1177" s="153">
        <v>2018</v>
      </c>
      <c r="F1177" s="296">
        <v>9030000</v>
      </c>
      <c r="G1177" s="145" t="s">
        <v>60</v>
      </c>
    </row>
    <row r="1178" spans="1:7" x14ac:dyDescent="0.25">
      <c r="A1178" s="8">
        <v>17</v>
      </c>
      <c r="B1178" s="152" t="s">
        <v>455</v>
      </c>
      <c r="C1178" s="152" t="s">
        <v>919</v>
      </c>
      <c r="D1178" s="153">
        <v>2002</v>
      </c>
      <c r="E1178" s="153">
        <v>2018</v>
      </c>
      <c r="F1178" s="296">
        <v>4389706.0999999996</v>
      </c>
      <c r="G1178" s="145" t="s">
        <v>60</v>
      </c>
    </row>
    <row r="1179" spans="1:7" x14ac:dyDescent="0.25">
      <c r="A1179" s="8">
        <v>18</v>
      </c>
      <c r="B1179" s="152" t="s">
        <v>932</v>
      </c>
      <c r="C1179" s="152" t="s">
        <v>919</v>
      </c>
      <c r="D1179" s="153">
        <v>2017</v>
      </c>
      <c r="E1179" s="153">
        <v>2018</v>
      </c>
      <c r="F1179" s="154">
        <v>3250.9</v>
      </c>
      <c r="G1179" s="145" t="s">
        <v>60</v>
      </c>
    </row>
    <row r="1180" spans="1:7" x14ac:dyDescent="0.25">
      <c r="A1180" s="8">
        <v>19</v>
      </c>
      <c r="B1180" s="152" t="s">
        <v>933</v>
      </c>
      <c r="C1180" s="152" t="s">
        <v>919</v>
      </c>
      <c r="D1180" s="153">
        <v>2017</v>
      </c>
      <c r="E1180" s="153">
        <v>2018</v>
      </c>
      <c r="F1180" s="154">
        <v>299856.02</v>
      </c>
      <c r="G1180" s="145" t="s">
        <v>60</v>
      </c>
    </row>
    <row r="1181" spans="1:7" x14ac:dyDescent="0.25">
      <c r="A1181" s="8">
        <v>20</v>
      </c>
      <c r="B1181" s="152" t="s">
        <v>926</v>
      </c>
      <c r="C1181" s="152" t="s">
        <v>919</v>
      </c>
      <c r="D1181" s="153">
        <v>2017</v>
      </c>
      <c r="E1181" s="153">
        <v>2018</v>
      </c>
      <c r="F1181" s="154">
        <v>90125.57</v>
      </c>
      <c r="G1181" s="145" t="s">
        <v>60</v>
      </c>
    </row>
    <row r="1182" spans="1:7" x14ac:dyDescent="0.25">
      <c r="A1182" s="8">
        <v>21</v>
      </c>
      <c r="B1182" s="152" t="s">
        <v>934</v>
      </c>
      <c r="C1182" s="152" t="s">
        <v>919</v>
      </c>
      <c r="D1182" s="153">
        <v>2017</v>
      </c>
      <c r="E1182" s="153">
        <v>2018</v>
      </c>
      <c r="F1182" s="154">
        <v>406380.78</v>
      </c>
      <c r="G1182" s="145" t="s">
        <v>60</v>
      </c>
    </row>
    <row r="1183" spans="1:7" x14ac:dyDescent="0.25">
      <c r="A1183" s="8">
        <v>22</v>
      </c>
      <c r="B1183" s="152" t="s">
        <v>934</v>
      </c>
      <c r="C1183" s="152" t="s">
        <v>919</v>
      </c>
      <c r="D1183" s="153">
        <v>2017</v>
      </c>
      <c r="E1183" s="153">
        <v>2018</v>
      </c>
      <c r="F1183" s="154">
        <v>263606.09999999998</v>
      </c>
      <c r="G1183" s="145" t="s">
        <v>60</v>
      </c>
    </row>
    <row r="1184" spans="1:7" x14ac:dyDescent="0.25">
      <c r="A1184" s="8">
        <v>23</v>
      </c>
      <c r="B1184" s="152" t="s">
        <v>935</v>
      </c>
      <c r="C1184" s="152" t="s">
        <v>919</v>
      </c>
      <c r="D1184" s="153">
        <v>2017</v>
      </c>
      <c r="E1184" s="153">
        <v>2018</v>
      </c>
      <c r="F1184" s="154">
        <v>94996.800000000003</v>
      </c>
      <c r="G1184" s="145" t="s">
        <v>60</v>
      </c>
    </row>
    <row r="1185" spans="1:7" x14ac:dyDescent="0.25">
      <c r="A1185" s="8">
        <v>24</v>
      </c>
      <c r="B1185" s="152" t="s">
        <v>935</v>
      </c>
      <c r="C1185" s="152" t="s">
        <v>919</v>
      </c>
      <c r="D1185" s="153">
        <v>2017</v>
      </c>
      <c r="E1185" s="153">
        <v>2018</v>
      </c>
      <c r="F1185" s="154">
        <v>14256</v>
      </c>
      <c r="G1185" s="145" t="s">
        <v>60</v>
      </c>
    </row>
    <row r="1186" spans="1:7" x14ac:dyDescent="0.25">
      <c r="A1186" s="8">
        <v>25</v>
      </c>
      <c r="B1186" s="203" t="s">
        <v>936</v>
      </c>
      <c r="C1186" s="152" t="s">
        <v>919</v>
      </c>
      <c r="D1186" s="153">
        <v>2017</v>
      </c>
      <c r="E1186" s="153">
        <v>2018</v>
      </c>
      <c r="F1186" s="204">
        <v>90000</v>
      </c>
      <c r="G1186" s="145" t="s">
        <v>60</v>
      </c>
    </row>
    <row r="1187" spans="1:7" x14ac:dyDescent="0.25">
      <c r="A1187" s="8">
        <v>26</v>
      </c>
      <c r="B1187" s="203" t="s">
        <v>937</v>
      </c>
      <c r="C1187" s="152" t="s">
        <v>919</v>
      </c>
      <c r="D1187" s="153">
        <v>2017</v>
      </c>
      <c r="E1187" s="153">
        <v>2018</v>
      </c>
      <c r="F1187" s="204">
        <v>1050000</v>
      </c>
      <c r="G1187" s="145" t="s">
        <v>60</v>
      </c>
    </row>
    <row r="1188" spans="1:7" x14ac:dyDescent="0.25">
      <c r="A1188" s="8">
        <v>27</v>
      </c>
      <c r="B1188" s="203" t="s">
        <v>1240</v>
      </c>
      <c r="C1188" s="152" t="s">
        <v>64</v>
      </c>
      <c r="D1188" s="153">
        <v>2020</v>
      </c>
      <c r="E1188" s="153">
        <v>2020</v>
      </c>
      <c r="F1188" s="204">
        <v>915000</v>
      </c>
      <c r="G1188" s="145" t="s">
        <v>60</v>
      </c>
    </row>
    <row r="1189" spans="1:7" x14ac:dyDescent="0.25">
      <c r="A1189" s="8">
        <v>28</v>
      </c>
      <c r="B1189" s="203" t="s">
        <v>1241</v>
      </c>
      <c r="C1189" s="152" t="s">
        <v>919</v>
      </c>
      <c r="D1189" s="153">
        <v>2020</v>
      </c>
      <c r="E1189" s="153">
        <v>2020</v>
      </c>
      <c r="F1189" s="204">
        <v>59860</v>
      </c>
      <c r="G1189" s="145" t="s">
        <v>60</v>
      </c>
    </row>
    <row r="1190" spans="1:7" x14ac:dyDescent="0.25">
      <c r="A1190" s="8">
        <v>29</v>
      </c>
      <c r="B1190" s="203" t="s">
        <v>1242</v>
      </c>
      <c r="C1190" s="152" t="s">
        <v>919</v>
      </c>
      <c r="D1190" s="153">
        <v>2019</v>
      </c>
      <c r="E1190" s="153">
        <v>2020</v>
      </c>
      <c r="F1190" s="204">
        <v>975000</v>
      </c>
      <c r="G1190" s="145" t="s">
        <v>60</v>
      </c>
    </row>
    <row r="1191" spans="1:7" x14ac:dyDescent="0.35">
      <c r="A1191" s="8">
        <v>30</v>
      </c>
      <c r="B1191" s="122" t="s">
        <v>1181</v>
      </c>
      <c r="C1191" s="122" t="s">
        <v>1179</v>
      </c>
      <c r="D1191" s="143">
        <v>2019</v>
      </c>
      <c r="E1191" s="143">
        <v>2019</v>
      </c>
      <c r="F1191" s="311">
        <v>598840</v>
      </c>
      <c r="G1191" s="145" t="s">
        <v>60</v>
      </c>
    </row>
    <row r="1192" spans="1:7" x14ac:dyDescent="0.35">
      <c r="A1192" s="8">
        <v>31</v>
      </c>
      <c r="B1192" s="203" t="s">
        <v>1243</v>
      </c>
      <c r="C1192" s="122" t="s">
        <v>1179</v>
      </c>
      <c r="D1192" s="153">
        <v>2020</v>
      </c>
      <c r="E1192" s="153">
        <v>2020</v>
      </c>
      <c r="F1192" s="341">
        <v>2219467</v>
      </c>
      <c r="G1192" s="145" t="s">
        <v>60</v>
      </c>
    </row>
    <row r="1193" spans="1:7" x14ac:dyDescent="0.35">
      <c r="A1193" s="8">
        <v>32</v>
      </c>
      <c r="B1193" s="122" t="s">
        <v>1178</v>
      </c>
      <c r="C1193" s="122" t="s">
        <v>1179</v>
      </c>
      <c r="D1193" s="143">
        <v>2019</v>
      </c>
      <c r="E1193" s="143">
        <v>2019</v>
      </c>
      <c r="F1193" s="311">
        <v>95002</v>
      </c>
      <c r="G1193" s="145" t="s">
        <v>60</v>
      </c>
    </row>
    <row r="1194" spans="1:7" x14ac:dyDescent="0.35">
      <c r="A1194" s="8">
        <v>33</v>
      </c>
      <c r="B1194" s="122" t="s">
        <v>1178</v>
      </c>
      <c r="C1194" s="122" t="s">
        <v>1179</v>
      </c>
      <c r="D1194" s="153">
        <v>2020</v>
      </c>
      <c r="E1194" s="153">
        <v>2020</v>
      </c>
      <c r="F1194" s="341">
        <v>208911</v>
      </c>
      <c r="G1194" s="145" t="s">
        <v>60</v>
      </c>
    </row>
    <row r="1195" spans="1:7" x14ac:dyDescent="0.35">
      <c r="A1195" s="8">
        <v>34</v>
      </c>
      <c r="B1195" s="122" t="s">
        <v>1180</v>
      </c>
      <c r="C1195" s="122" t="s">
        <v>1179</v>
      </c>
      <c r="D1195" s="143">
        <v>2018</v>
      </c>
      <c r="E1195" s="143">
        <v>2020</v>
      </c>
      <c r="F1195" s="311">
        <v>419000</v>
      </c>
      <c r="G1195" s="145" t="s">
        <v>60</v>
      </c>
    </row>
    <row r="1196" spans="1:7" x14ac:dyDescent="0.35">
      <c r="A1196" s="8">
        <v>35</v>
      </c>
      <c r="B1196" s="122" t="s">
        <v>1182</v>
      </c>
      <c r="C1196" s="122" t="s">
        <v>1179</v>
      </c>
      <c r="D1196" s="143">
        <v>2018</v>
      </c>
      <c r="E1196" s="143">
        <v>2020</v>
      </c>
      <c r="F1196" s="326">
        <v>89300</v>
      </c>
      <c r="G1196" s="145" t="s">
        <v>60</v>
      </c>
    </row>
    <row r="1197" spans="1:7" x14ac:dyDescent="0.35">
      <c r="A1197" s="8">
        <v>36</v>
      </c>
      <c r="B1197" s="122" t="s">
        <v>1168</v>
      </c>
      <c r="C1197" s="122" t="s">
        <v>63</v>
      </c>
      <c r="D1197" s="143">
        <v>2018</v>
      </c>
      <c r="E1197" s="143">
        <v>2019</v>
      </c>
      <c r="F1197" s="311">
        <v>192000</v>
      </c>
      <c r="G1197" s="145" t="s">
        <v>60</v>
      </c>
    </row>
    <row r="1198" spans="1:7" x14ac:dyDescent="0.35">
      <c r="A1198" s="8">
        <v>37</v>
      </c>
      <c r="B1198" s="122" t="s">
        <v>1168</v>
      </c>
      <c r="C1198" s="122" t="s">
        <v>62</v>
      </c>
      <c r="D1198" s="143">
        <v>2017</v>
      </c>
      <c r="E1198" s="143">
        <v>2019</v>
      </c>
      <c r="F1198" s="311">
        <v>487455</v>
      </c>
      <c r="G1198" s="145" t="s">
        <v>60</v>
      </c>
    </row>
    <row r="1199" spans="1:7" x14ac:dyDescent="0.35">
      <c r="A1199" s="8">
        <v>38</v>
      </c>
      <c r="B1199" s="122" t="s">
        <v>1168</v>
      </c>
      <c r="C1199" s="122" t="s">
        <v>62</v>
      </c>
      <c r="D1199" s="143">
        <v>2018</v>
      </c>
      <c r="E1199" s="143">
        <v>2019</v>
      </c>
      <c r="F1199" s="311">
        <v>341125</v>
      </c>
      <c r="G1199" s="145" t="s">
        <v>60</v>
      </c>
    </row>
    <row r="1200" spans="1:7" x14ac:dyDescent="0.35">
      <c r="A1200" s="8">
        <v>39</v>
      </c>
      <c r="B1200" s="122" t="s">
        <v>1169</v>
      </c>
      <c r="C1200" s="122" t="s">
        <v>63</v>
      </c>
      <c r="D1200" s="143">
        <v>2018</v>
      </c>
      <c r="E1200" s="143">
        <v>2019</v>
      </c>
      <c r="F1200" s="311">
        <v>40000</v>
      </c>
      <c r="G1200" s="145" t="s">
        <v>60</v>
      </c>
    </row>
    <row r="1201" spans="1:7" x14ac:dyDescent="0.35">
      <c r="A1201" s="8">
        <v>40</v>
      </c>
      <c r="B1201" s="122" t="s">
        <v>1170</v>
      </c>
      <c r="C1201" s="122" t="s">
        <v>62</v>
      </c>
      <c r="D1201" s="143">
        <v>2019</v>
      </c>
      <c r="E1201" s="143">
        <v>2019</v>
      </c>
      <c r="F1201" s="311">
        <v>62131</v>
      </c>
      <c r="G1201" s="145" t="s">
        <v>60</v>
      </c>
    </row>
    <row r="1202" spans="1:7" x14ac:dyDescent="0.35">
      <c r="A1202" s="8">
        <v>41</v>
      </c>
      <c r="B1202" s="122" t="s">
        <v>1171</v>
      </c>
      <c r="C1202" s="122" t="s">
        <v>1172</v>
      </c>
      <c r="D1202" s="143">
        <v>2017</v>
      </c>
      <c r="E1202" s="143">
        <v>2019</v>
      </c>
      <c r="F1202" s="311">
        <v>67500</v>
      </c>
      <c r="G1202" s="145" t="s">
        <v>60</v>
      </c>
    </row>
    <row r="1203" spans="1:7" x14ac:dyDescent="0.35">
      <c r="A1203" s="8">
        <v>42</v>
      </c>
      <c r="B1203" s="122" t="s">
        <v>1173</v>
      </c>
      <c r="C1203" s="122" t="s">
        <v>62</v>
      </c>
      <c r="D1203" s="143">
        <v>2019</v>
      </c>
      <c r="E1203" s="143">
        <v>2019</v>
      </c>
      <c r="F1203" s="311">
        <v>49386</v>
      </c>
      <c r="G1203" s="145" t="s">
        <v>60</v>
      </c>
    </row>
    <row r="1204" spans="1:7" x14ac:dyDescent="0.35">
      <c r="A1204" s="8">
        <v>43</v>
      </c>
      <c r="B1204" s="122" t="s">
        <v>1174</v>
      </c>
      <c r="C1204" s="122" t="s">
        <v>62</v>
      </c>
      <c r="D1204" s="143">
        <v>2018</v>
      </c>
      <c r="E1204" s="143">
        <v>2019</v>
      </c>
      <c r="F1204" s="311">
        <v>231129</v>
      </c>
      <c r="G1204" s="145" t="s">
        <v>60</v>
      </c>
    </row>
    <row r="1205" spans="1:7" x14ac:dyDescent="0.35">
      <c r="A1205" s="8">
        <v>44</v>
      </c>
      <c r="B1205" s="122" t="s">
        <v>1175</v>
      </c>
      <c r="C1205" s="122" t="s">
        <v>63</v>
      </c>
      <c r="D1205" s="143">
        <v>2019</v>
      </c>
      <c r="E1205" s="143">
        <v>2019</v>
      </c>
      <c r="F1205" s="311">
        <v>20500</v>
      </c>
      <c r="G1205" s="145" t="s">
        <v>60</v>
      </c>
    </row>
    <row r="1206" spans="1:7" x14ac:dyDescent="0.35">
      <c r="A1206" s="8" t="s">
        <v>1352</v>
      </c>
      <c r="B1206" s="122" t="s">
        <v>1176</v>
      </c>
      <c r="C1206" s="122" t="s">
        <v>1172</v>
      </c>
      <c r="D1206" s="143">
        <v>2017</v>
      </c>
      <c r="E1206" s="143">
        <v>2019</v>
      </c>
      <c r="F1206" s="311">
        <v>900000</v>
      </c>
      <c r="G1206" s="145" t="s">
        <v>60</v>
      </c>
    </row>
    <row r="1207" spans="1:7" x14ac:dyDescent="0.35">
      <c r="A1207" s="8" t="s">
        <v>1353</v>
      </c>
      <c r="B1207" s="368" t="s">
        <v>1281</v>
      </c>
      <c r="C1207" s="122" t="s">
        <v>1172</v>
      </c>
      <c r="D1207" s="388">
        <v>2019</v>
      </c>
      <c r="E1207" s="388">
        <v>2021</v>
      </c>
      <c r="F1207" s="366">
        <v>555000</v>
      </c>
      <c r="G1207" s="145" t="s">
        <v>60</v>
      </c>
    </row>
    <row r="1208" spans="1:7" x14ac:dyDescent="0.35">
      <c r="A1208" s="8" t="s">
        <v>1354</v>
      </c>
      <c r="B1208" s="368" t="s">
        <v>1282</v>
      </c>
      <c r="C1208" s="122" t="s">
        <v>1172</v>
      </c>
      <c r="D1208" s="388">
        <v>2021</v>
      </c>
      <c r="E1208" s="388">
        <v>2021</v>
      </c>
      <c r="F1208" s="366">
        <v>75000</v>
      </c>
      <c r="G1208" s="145" t="s">
        <v>60</v>
      </c>
    </row>
    <row r="1209" spans="1:7" x14ac:dyDescent="0.35">
      <c r="A1209" s="8" t="s">
        <v>1355</v>
      </c>
      <c r="B1209" s="365" t="s">
        <v>1177</v>
      </c>
      <c r="C1209" s="122" t="s">
        <v>1172</v>
      </c>
      <c r="D1209" s="388">
        <v>2018</v>
      </c>
      <c r="E1209" s="388">
        <v>2021</v>
      </c>
      <c r="F1209" s="366">
        <v>966004</v>
      </c>
      <c r="G1209" s="145" t="s">
        <v>60</v>
      </c>
    </row>
    <row r="1210" spans="1:7" x14ac:dyDescent="0.35">
      <c r="A1210" s="8" t="s">
        <v>1356</v>
      </c>
      <c r="B1210" s="122" t="s">
        <v>1427</v>
      </c>
      <c r="C1210" s="400" t="s">
        <v>64</v>
      </c>
      <c r="D1210" s="401">
        <v>2020</v>
      </c>
      <c r="E1210" s="401">
        <v>2021</v>
      </c>
      <c r="F1210" s="402">
        <v>29545</v>
      </c>
      <c r="G1210" s="145" t="s">
        <v>60</v>
      </c>
    </row>
    <row r="1211" spans="1:7" x14ac:dyDescent="0.35">
      <c r="A1211" s="8" t="s">
        <v>1357</v>
      </c>
      <c r="B1211" s="122" t="s">
        <v>1428</v>
      </c>
      <c r="C1211" s="122" t="s">
        <v>1172</v>
      </c>
      <c r="D1211" s="143">
        <v>2019</v>
      </c>
      <c r="E1211" s="143">
        <v>2021</v>
      </c>
      <c r="F1211" s="311">
        <v>555000</v>
      </c>
      <c r="G1211" s="145" t="s">
        <v>60</v>
      </c>
    </row>
    <row r="1212" spans="1:7" x14ac:dyDescent="0.35">
      <c r="A1212" s="8" t="s">
        <v>1358</v>
      </c>
      <c r="B1212" s="122" t="s">
        <v>1429</v>
      </c>
      <c r="C1212" s="122" t="s">
        <v>65</v>
      </c>
      <c r="D1212" s="143">
        <v>2020</v>
      </c>
      <c r="E1212" s="143">
        <v>2021</v>
      </c>
      <c r="F1212" s="311">
        <v>99500</v>
      </c>
      <c r="G1212" s="145" t="s">
        <v>60</v>
      </c>
    </row>
    <row r="1213" spans="1:7" x14ac:dyDescent="0.35">
      <c r="A1213" s="8" t="s">
        <v>1359</v>
      </c>
      <c r="B1213" s="122" t="s">
        <v>1430</v>
      </c>
      <c r="C1213" s="122" t="s">
        <v>65</v>
      </c>
      <c r="D1213" s="143">
        <v>2020</v>
      </c>
      <c r="E1213" s="143">
        <v>2021</v>
      </c>
      <c r="F1213" s="311">
        <v>41900</v>
      </c>
      <c r="G1213" s="145" t="s">
        <v>60</v>
      </c>
    </row>
    <row r="1214" spans="1:7" x14ac:dyDescent="0.35">
      <c r="A1214" s="8" t="s">
        <v>1360</v>
      </c>
      <c r="B1214" s="122" t="s">
        <v>1431</v>
      </c>
      <c r="C1214" s="122" t="s">
        <v>66</v>
      </c>
      <c r="D1214" s="143">
        <v>2020</v>
      </c>
      <c r="E1214" s="143">
        <v>2021</v>
      </c>
      <c r="F1214" s="311">
        <v>29981</v>
      </c>
      <c r="G1214" s="145" t="s">
        <v>60</v>
      </c>
    </row>
    <row r="1215" spans="1:7" x14ac:dyDescent="0.35">
      <c r="A1215" s="8" t="s">
        <v>1361</v>
      </c>
      <c r="B1215" s="122" t="s">
        <v>1432</v>
      </c>
      <c r="C1215" s="122" t="s">
        <v>1172</v>
      </c>
      <c r="D1215" s="143">
        <v>2021</v>
      </c>
      <c r="E1215" s="143">
        <v>2021</v>
      </c>
      <c r="F1215" s="311">
        <v>180000</v>
      </c>
      <c r="G1215" s="145" t="s">
        <v>60</v>
      </c>
    </row>
    <row r="1216" spans="1:7" x14ac:dyDescent="0.35">
      <c r="A1216" s="8" t="s">
        <v>1362</v>
      </c>
      <c r="B1216" s="122" t="s">
        <v>1433</v>
      </c>
      <c r="C1216" s="122" t="s">
        <v>65</v>
      </c>
      <c r="D1216" s="143">
        <v>2021</v>
      </c>
      <c r="E1216" s="143">
        <v>2021</v>
      </c>
      <c r="F1216" s="311">
        <v>52259</v>
      </c>
      <c r="G1216" s="145" t="s">
        <v>60</v>
      </c>
    </row>
    <row r="1217" spans="1:7" x14ac:dyDescent="0.35">
      <c r="A1217" s="8" t="s">
        <v>1363</v>
      </c>
      <c r="B1217" s="122" t="s">
        <v>1434</v>
      </c>
      <c r="C1217" s="122" t="s">
        <v>1172</v>
      </c>
      <c r="D1217" s="143">
        <v>2021</v>
      </c>
      <c r="E1217" s="143">
        <v>2021</v>
      </c>
      <c r="F1217" s="311">
        <v>650000</v>
      </c>
      <c r="G1217" s="145" t="s">
        <v>60</v>
      </c>
    </row>
    <row r="1218" spans="1:7" x14ac:dyDescent="0.35">
      <c r="A1218" s="8" t="s">
        <v>1364</v>
      </c>
      <c r="B1218" s="122" t="s">
        <v>1435</v>
      </c>
      <c r="C1218" s="122" t="s">
        <v>62</v>
      </c>
      <c r="D1218" s="143">
        <v>2020</v>
      </c>
      <c r="E1218" s="143">
        <v>2021</v>
      </c>
      <c r="F1218" s="311">
        <v>250000</v>
      </c>
      <c r="G1218" s="145" t="s">
        <v>60</v>
      </c>
    </row>
    <row r="1219" spans="1:7" x14ac:dyDescent="0.35">
      <c r="A1219" s="8" t="s">
        <v>1365</v>
      </c>
      <c r="B1219" s="122" t="s">
        <v>1436</v>
      </c>
      <c r="C1219" s="122" t="s">
        <v>1172</v>
      </c>
      <c r="D1219" s="143">
        <v>2021</v>
      </c>
      <c r="E1219" s="143">
        <v>2021</v>
      </c>
      <c r="F1219" s="311">
        <v>75000</v>
      </c>
      <c r="G1219" s="145" t="s">
        <v>60</v>
      </c>
    </row>
    <row r="1220" spans="1:7" x14ac:dyDescent="0.35">
      <c r="A1220" s="8" t="s">
        <v>1366</v>
      </c>
      <c r="B1220" s="122" t="s">
        <v>1437</v>
      </c>
      <c r="C1220" s="122" t="s">
        <v>64</v>
      </c>
      <c r="D1220" s="143">
        <v>2021</v>
      </c>
      <c r="E1220" s="143">
        <v>2021</v>
      </c>
      <c r="F1220" s="311">
        <v>262700</v>
      </c>
      <c r="G1220" s="145" t="s">
        <v>60</v>
      </c>
    </row>
    <row r="1221" spans="1:7" x14ac:dyDescent="0.35">
      <c r="A1221" s="8" t="s">
        <v>1301</v>
      </c>
      <c r="B1221" s="122" t="s">
        <v>1241</v>
      </c>
      <c r="C1221" s="122" t="s">
        <v>1172</v>
      </c>
      <c r="D1221" s="143">
        <v>2021</v>
      </c>
      <c r="E1221" s="143">
        <v>2021</v>
      </c>
      <c r="F1221" s="311">
        <v>106440</v>
      </c>
      <c r="G1221" s="145" t="s">
        <v>60</v>
      </c>
    </row>
    <row r="1222" spans="1:7" x14ac:dyDescent="0.35">
      <c r="A1222" s="8" t="s">
        <v>1302</v>
      </c>
      <c r="B1222" s="122" t="s">
        <v>1438</v>
      </c>
      <c r="C1222" s="122" t="s">
        <v>1172</v>
      </c>
      <c r="D1222" s="143">
        <v>2021</v>
      </c>
      <c r="E1222" s="143">
        <v>2021</v>
      </c>
      <c r="F1222" s="311">
        <v>750000</v>
      </c>
      <c r="G1222" s="145" t="s">
        <v>60</v>
      </c>
    </row>
    <row r="1223" spans="1:7" x14ac:dyDescent="0.35">
      <c r="A1223" s="8" t="s">
        <v>1303</v>
      </c>
      <c r="B1223" s="122" t="s">
        <v>1439</v>
      </c>
      <c r="C1223" s="122" t="s">
        <v>1172</v>
      </c>
      <c r="D1223" s="143">
        <v>2021</v>
      </c>
      <c r="E1223" s="143">
        <v>2021</v>
      </c>
      <c r="F1223" s="311">
        <v>225000</v>
      </c>
      <c r="G1223" s="145" t="s">
        <v>60</v>
      </c>
    </row>
    <row r="1224" spans="1:7" x14ac:dyDescent="0.35">
      <c r="A1224" s="8" t="s">
        <v>1304</v>
      </c>
      <c r="B1224" s="122" t="s">
        <v>1512</v>
      </c>
      <c r="C1224" s="122" t="s">
        <v>1172</v>
      </c>
      <c r="D1224" s="143">
        <v>2022</v>
      </c>
      <c r="E1224" s="143">
        <v>2022</v>
      </c>
      <c r="F1224" s="311">
        <v>528000</v>
      </c>
      <c r="G1224" s="145" t="s">
        <v>60</v>
      </c>
    </row>
    <row r="1225" spans="1:7" x14ac:dyDescent="0.35">
      <c r="A1225" s="8" t="s">
        <v>1305</v>
      </c>
      <c r="B1225" s="368" t="s">
        <v>1447</v>
      </c>
      <c r="C1225" s="122" t="s">
        <v>63</v>
      </c>
      <c r="D1225" s="388">
        <v>2022</v>
      </c>
      <c r="E1225" s="388">
        <v>2022</v>
      </c>
      <c r="F1225" s="366">
        <v>108000</v>
      </c>
      <c r="G1225" s="145" t="s">
        <v>60</v>
      </c>
    </row>
    <row r="1226" spans="1:7" x14ac:dyDescent="0.35">
      <c r="A1226" s="8" t="s">
        <v>1306</v>
      </c>
      <c r="B1226" s="368" t="s">
        <v>1445</v>
      </c>
      <c r="C1226" s="122" t="s">
        <v>62</v>
      </c>
      <c r="D1226" s="388">
        <v>2021</v>
      </c>
      <c r="E1226" s="388">
        <v>2022</v>
      </c>
      <c r="F1226" s="366">
        <v>212724.5</v>
      </c>
      <c r="G1226" s="145" t="s">
        <v>60</v>
      </c>
    </row>
    <row r="1227" spans="1:7" x14ac:dyDescent="0.35">
      <c r="A1227" s="8" t="s">
        <v>1307</v>
      </c>
      <c r="B1227" s="403" t="s">
        <v>1459</v>
      </c>
      <c r="C1227" s="122" t="s">
        <v>1172</v>
      </c>
      <c r="D1227" s="388">
        <v>2022</v>
      </c>
      <c r="E1227" s="388">
        <v>2022</v>
      </c>
      <c r="F1227" s="366">
        <v>1400000</v>
      </c>
      <c r="G1227" s="145" t="s">
        <v>60</v>
      </c>
    </row>
    <row r="1228" spans="1:7" x14ac:dyDescent="0.35">
      <c r="A1228" s="8" t="s">
        <v>1367</v>
      </c>
      <c r="B1228" s="368" t="s">
        <v>1446</v>
      </c>
      <c r="C1228" s="122" t="s">
        <v>1172</v>
      </c>
      <c r="D1228" s="388">
        <v>2022</v>
      </c>
      <c r="E1228" s="388">
        <v>2022</v>
      </c>
      <c r="F1228" s="366">
        <v>70369.3</v>
      </c>
      <c r="G1228" s="145" t="s">
        <v>60</v>
      </c>
    </row>
    <row r="1229" spans="1:7" x14ac:dyDescent="0.35">
      <c r="A1229" s="8" t="s">
        <v>1368</v>
      </c>
      <c r="B1229" s="368" t="s">
        <v>1448</v>
      </c>
      <c r="C1229" s="122" t="s">
        <v>1172</v>
      </c>
      <c r="D1229" s="388">
        <v>2021</v>
      </c>
      <c r="E1229" s="388">
        <v>2022</v>
      </c>
      <c r="F1229" s="366">
        <v>10777</v>
      </c>
      <c r="G1229" s="145" t="s">
        <v>60</v>
      </c>
    </row>
    <row r="1230" spans="1:7" x14ac:dyDescent="0.35">
      <c r="A1230" s="8" t="s">
        <v>1369</v>
      </c>
      <c r="B1230" s="122" t="s">
        <v>1513</v>
      </c>
      <c r="C1230" s="122" t="s">
        <v>1073</v>
      </c>
      <c r="D1230" s="143">
        <v>2022</v>
      </c>
      <c r="E1230" s="143">
        <v>2022</v>
      </c>
      <c r="F1230" s="311">
        <v>80240</v>
      </c>
      <c r="G1230" s="145" t="s">
        <v>60</v>
      </c>
    </row>
    <row r="1231" spans="1:7" x14ac:dyDescent="0.35">
      <c r="A1231" s="8" t="s">
        <v>1370</v>
      </c>
      <c r="B1231" s="368" t="s">
        <v>1444</v>
      </c>
      <c r="C1231" s="122" t="s">
        <v>1172</v>
      </c>
      <c r="D1231" s="388">
        <v>2022</v>
      </c>
      <c r="E1231" s="388">
        <v>2022</v>
      </c>
      <c r="F1231" s="366">
        <v>192788.4</v>
      </c>
      <c r="G1231" s="145" t="s">
        <v>60</v>
      </c>
    </row>
    <row r="1232" spans="1:7" x14ac:dyDescent="0.35">
      <c r="A1232" s="8" t="s">
        <v>1371</v>
      </c>
      <c r="B1232" s="368" t="s">
        <v>1458</v>
      </c>
      <c r="C1232" s="122" t="s">
        <v>1172</v>
      </c>
      <c r="D1232" s="388">
        <v>2022</v>
      </c>
      <c r="E1232" s="388">
        <v>2022</v>
      </c>
      <c r="F1232" s="366">
        <v>300000</v>
      </c>
      <c r="G1232" s="145" t="s">
        <v>60</v>
      </c>
    </row>
    <row r="1233" spans="1:7" x14ac:dyDescent="0.35">
      <c r="A1233" s="8" t="s">
        <v>1372</v>
      </c>
      <c r="B1233" s="368" t="s">
        <v>1451</v>
      </c>
      <c r="C1233" s="122" t="s">
        <v>64</v>
      </c>
      <c r="D1233" s="388">
        <v>2022</v>
      </c>
      <c r="E1233" s="388">
        <v>2022</v>
      </c>
      <c r="F1233" s="366">
        <v>136969</v>
      </c>
      <c r="G1233" s="145" t="s">
        <v>60</v>
      </c>
    </row>
    <row r="1234" spans="1:7" x14ac:dyDescent="0.35">
      <c r="A1234" s="8" t="s">
        <v>1373</v>
      </c>
      <c r="B1234" s="368" t="s">
        <v>1450</v>
      </c>
      <c r="C1234" s="122" t="s">
        <v>62</v>
      </c>
      <c r="D1234" s="388">
        <v>2021</v>
      </c>
      <c r="E1234" s="388">
        <v>2022</v>
      </c>
      <c r="F1234" s="366">
        <v>332000</v>
      </c>
      <c r="G1234" s="145" t="s">
        <v>60</v>
      </c>
    </row>
    <row r="1235" spans="1:7" x14ac:dyDescent="0.35">
      <c r="A1235" s="8" t="s">
        <v>1374</v>
      </c>
      <c r="B1235" s="368" t="s">
        <v>1456</v>
      </c>
      <c r="C1235" s="122" t="s">
        <v>1172</v>
      </c>
      <c r="D1235" s="388">
        <v>2022</v>
      </c>
      <c r="E1235" s="388">
        <v>2022</v>
      </c>
      <c r="F1235" s="366">
        <v>345430</v>
      </c>
      <c r="G1235" s="145" t="s">
        <v>60</v>
      </c>
    </row>
    <row r="1236" spans="1:7" x14ac:dyDescent="0.35">
      <c r="A1236" s="8" t="s">
        <v>1375</v>
      </c>
      <c r="B1236" s="368" t="s">
        <v>1443</v>
      </c>
      <c r="C1236" s="122" t="s">
        <v>1172</v>
      </c>
      <c r="D1236" s="388">
        <v>2022</v>
      </c>
      <c r="E1236" s="388">
        <v>2022</v>
      </c>
      <c r="F1236" s="366">
        <v>465720</v>
      </c>
      <c r="G1236" s="145" t="s">
        <v>60</v>
      </c>
    </row>
    <row r="1237" spans="1:7" x14ac:dyDescent="0.35">
      <c r="A1237" s="8" t="s">
        <v>1376</v>
      </c>
      <c r="B1237" s="368" t="s">
        <v>1514</v>
      </c>
      <c r="C1237" s="122" t="s">
        <v>1172</v>
      </c>
      <c r="D1237" s="388">
        <v>2022</v>
      </c>
      <c r="E1237" s="388">
        <v>2022</v>
      </c>
      <c r="F1237" s="366">
        <v>482220</v>
      </c>
      <c r="G1237" s="145" t="s">
        <v>60</v>
      </c>
    </row>
    <row r="1238" spans="1:7" x14ac:dyDescent="0.35">
      <c r="A1238" s="8" t="s">
        <v>1377</v>
      </c>
      <c r="B1238" s="368" t="s">
        <v>1442</v>
      </c>
      <c r="C1238" s="122" t="s">
        <v>1172</v>
      </c>
      <c r="D1238" s="388">
        <v>2022</v>
      </c>
      <c r="E1238" s="388">
        <v>2022</v>
      </c>
      <c r="F1238" s="366">
        <v>815150</v>
      </c>
      <c r="G1238" s="145" t="s">
        <v>60</v>
      </c>
    </row>
    <row r="1239" spans="1:7" x14ac:dyDescent="0.35">
      <c r="A1239" s="8" t="s">
        <v>1378</v>
      </c>
      <c r="B1239" s="368" t="s">
        <v>1436</v>
      </c>
      <c r="C1239" s="122" t="s">
        <v>1172</v>
      </c>
      <c r="D1239" s="388">
        <v>2022</v>
      </c>
      <c r="E1239" s="388">
        <v>2022</v>
      </c>
      <c r="F1239" s="366">
        <v>38000</v>
      </c>
      <c r="G1239" s="145" t="s">
        <v>60</v>
      </c>
    </row>
    <row r="1240" spans="1:7" x14ac:dyDescent="0.35">
      <c r="A1240" s="8" t="s">
        <v>1379</v>
      </c>
      <c r="B1240" s="122" t="s">
        <v>1515</v>
      </c>
      <c r="C1240" s="122" t="s">
        <v>1073</v>
      </c>
      <c r="D1240" s="143">
        <v>2022</v>
      </c>
      <c r="E1240" s="143">
        <v>2022</v>
      </c>
      <c r="F1240" s="311">
        <v>2490000</v>
      </c>
      <c r="G1240" s="145" t="s">
        <v>60</v>
      </c>
    </row>
    <row r="1241" spans="1:7" x14ac:dyDescent="0.35">
      <c r="A1241" s="8" t="s">
        <v>1380</v>
      </c>
      <c r="B1241" s="122" t="s">
        <v>1516</v>
      </c>
      <c r="C1241" s="122" t="s">
        <v>1073</v>
      </c>
      <c r="D1241" s="143">
        <v>2022</v>
      </c>
      <c r="E1241" s="143">
        <v>2022</v>
      </c>
      <c r="F1241" s="311">
        <v>528000</v>
      </c>
      <c r="G1241" s="145" t="s">
        <v>60</v>
      </c>
    </row>
    <row r="1242" spans="1:7" x14ac:dyDescent="0.35">
      <c r="A1242" s="8" t="s">
        <v>1381</v>
      </c>
      <c r="B1242" s="368" t="s">
        <v>1457</v>
      </c>
      <c r="C1242" s="122" t="s">
        <v>1172</v>
      </c>
      <c r="D1242" s="388">
        <v>2022</v>
      </c>
      <c r="E1242" s="388">
        <v>2022</v>
      </c>
      <c r="F1242" s="366">
        <v>120000</v>
      </c>
      <c r="G1242" s="369" t="s">
        <v>76</v>
      </c>
    </row>
    <row r="1243" spans="1:7" x14ac:dyDescent="0.25">
      <c r="A1243" s="430" t="s">
        <v>8</v>
      </c>
      <c r="B1243" s="430"/>
      <c r="C1243" s="430"/>
      <c r="D1243" s="430"/>
      <c r="E1243" s="430"/>
      <c r="F1243" s="270">
        <f>SUM(F1162:F1242)</f>
        <v>191968303.34000003</v>
      </c>
      <c r="G1243" s="145"/>
    </row>
    <row r="1244" spans="1:7" x14ac:dyDescent="0.25">
      <c r="A1244" s="429" t="s">
        <v>1</v>
      </c>
      <c r="B1244" s="429"/>
      <c r="C1244" s="429"/>
      <c r="D1244" s="429"/>
      <c r="E1244" s="429"/>
      <c r="F1244" s="429"/>
      <c r="G1244" s="429"/>
    </row>
    <row r="1245" spans="1:7" x14ac:dyDescent="0.35">
      <c r="A1245" s="202" t="s">
        <v>1308</v>
      </c>
      <c r="B1245" s="368" t="s">
        <v>1440</v>
      </c>
      <c r="C1245" s="365" t="s">
        <v>65</v>
      </c>
      <c r="D1245" s="388">
        <v>2021</v>
      </c>
      <c r="E1245" s="388">
        <v>2024</v>
      </c>
      <c r="F1245" s="366">
        <v>158002</v>
      </c>
      <c r="G1245" s="369" t="s">
        <v>76</v>
      </c>
    </row>
    <row r="1246" spans="1:7" x14ac:dyDescent="0.35">
      <c r="A1246" s="202" t="s">
        <v>1309</v>
      </c>
      <c r="B1246" s="368" t="s">
        <v>1441</v>
      </c>
      <c r="C1246" s="365" t="s">
        <v>65</v>
      </c>
      <c r="D1246" s="388">
        <v>2021</v>
      </c>
      <c r="E1246" s="388">
        <v>2023</v>
      </c>
      <c r="F1246" s="366">
        <v>185260</v>
      </c>
      <c r="G1246" s="369" t="s">
        <v>76</v>
      </c>
    </row>
    <row r="1247" spans="1:7" x14ac:dyDescent="0.35">
      <c r="A1247" s="202" t="s">
        <v>1310</v>
      </c>
      <c r="B1247" s="368" t="s">
        <v>1449</v>
      </c>
      <c r="C1247" s="122" t="s">
        <v>1172</v>
      </c>
      <c r="D1247" s="388">
        <v>2021</v>
      </c>
      <c r="E1247" s="388">
        <v>2023</v>
      </c>
      <c r="F1247" s="366">
        <v>5300000</v>
      </c>
      <c r="G1247" s="369" t="s">
        <v>76</v>
      </c>
    </row>
    <row r="1248" spans="1:7" x14ac:dyDescent="0.35">
      <c r="A1248" s="202" t="s">
        <v>1311</v>
      </c>
      <c r="B1248" s="368" t="s">
        <v>1452</v>
      </c>
      <c r="C1248" s="122" t="s">
        <v>1172</v>
      </c>
      <c r="D1248" s="388">
        <v>2022</v>
      </c>
      <c r="E1248" s="388">
        <v>2023</v>
      </c>
      <c r="F1248" s="366">
        <v>400000</v>
      </c>
      <c r="G1248" s="369" t="s">
        <v>76</v>
      </c>
    </row>
    <row r="1249" spans="1:7" x14ac:dyDescent="0.35">
      <c r="A1249" s="202" t="s">
        <v>1312</v>
      </c>
      <c r="B1249" s="368" t="s">
        <v>1453</v>
      </c>
      <c r="C1249" s="122" t="s">
        <v>65</v>
      </c>
      <c r="D1249" s="388">
        <v>2022</v>
      </c>
      <c r="E1249" s="388">
        <v>2024</v>
      </c>
      <c r="F1249" s="366">
        <v>139021</v>
      </c>
      <c r="G1249" s="369" t="s">
        <v>76</v>
      </c>
    </row>
    <row r="1250" spans="1:7" x14ac:dyDescent="0.35">
      <c r="A1250" s="202" t="s">
        <v>1313</v>
      </c>
      <c r="B1250" s="368" t="s">
        <v>1454</v>
      </c>
      <c r="C1250" s="122" t="s">
        <v>64</v>
      </c>
      <c r="D1250" s="388">
        <v>2022</v>
      </c>
      <c r="E1250" s="388">
        <v>2024</v>
      </c>
      <c r="F1250" s="366">
        <v>69510</v>
      </c>
      <c r="G1250" s="369" t="s">
        <v>76</v>
      </c>
    </row>
    <row r="1251" spans="1:7" x14ac:dyDescent="0.35">
      <c r="A1251" s="202" t="s">
        <v>1314</v>
      </c>
      <c r="B1251" s="368" t="s">
        <v>1455</v>
      </c>
      <c r="C1251" s="122" t="s">
        <v>62</v>
      </c>
      <c r="D1251" s="388">
        <v>2022</v>
      </c>
      <c r="E1251" s="388">
        <v>2024</v>
      </c>
      <c r="F1251" s="366">
        <v>92680</v>
      </c>
      <c r="G1251" s="369" t="s">
        <v>76</v>
      </c>
    </row>
    <row r="1252" spans="1:7" x14ac:dyDescent="0.25">
      <c r="A1252" s="437" t="s">
        <v>2</v>
      </c>
      <c r="B1252" s="438"/>
      <c r="C1252" s="438"/>
      <c r="D1252" s="438"/>
      <c r="E1252" s="439"/>
      <c r="F1252" s="270">
        <f>SUM(F1245:F1251)</f>
        <v>6344473</v>
      </c>
      <c r="G1252" s="145"/>
    </row>
    <row r="1253" spans="1:7" ht="28.5" x14ac:dyDescent="0.25">
      <c r="A1253" s="440" t="s">
        <v>10</v>
      </c>
      <c r="B1253" s="441"/>
      <c r="C1253" s="441"/>
      <c r="D1253" s="441"/>
      <c r="E1253" s="442"/>
      <c r="F1253" s="272">
        <f>F1243+F1252</f>
        <v>198312776.34000003</v>
      </c>
      <c r="G1253" s="13"/>
    </row>
    <row r="1254" spans="1:7" ht="21" x14ac:dyDescent="0.25">
      <c r="A1254" s="434"/>
      <c r="B1254" s="435"/>
      <c r="C1254" s="435"/>
      <c r="D1254" s="435"/>
      <c r="E1254" s="435"/>
      <c r="F1254" s="435"/>
      <c r="G1254" s="436"/>
    </row>
    <row r="1255" spans="1:7" ht="36.950000000000003" customHeight="1" x14ac:dyDescent="0.25">
      <c r="A1255" s="444" t="s">
        <v>457</v>
      </c>
      <c r="B1255" s="445"/>
      <c r="C1255" s="445"/>
      <c r="D1255" s="445"/>
      <c r="E1255" s="445"/>
      <c r="F1255" s="445"/>
      <c r="G1255" s="446"/>
    </row>
    <row r="1256" spans="1:7" x14ac:dyDescent="0.25">
      <c r="A1256" s="447" t="s">
        <v>0</v>
      </c>
      <c r="B1256" s="448"/>
      <c r="C1256" s="448"/>
      <c r="D1256" s="448"/>
      <c r="E1256" s="448"/>
      <c r="F1256" s="448"/>
      <c r="G1256" s="449"/>
    </row>
    <row r="1257" spans="1:7" x14ac:dyDescent="0.25">
      <c r="A1257" s="202">
        <v>1</v>
      </c>
      <c r="B1257" s="83" t="s">
        <v>613</v>
      </c>
      <c r="C1257" s="84" t="s">
        <v>149</v>
      </c>
      <c r="D1257" s="81">
        <v>2013</v>
      </c>
      <c r="E1257" s="80">
        <v>2017</v>
      </c>
      <c r="F1257" s="85">
        <v>3816120</v>
      </c>
      <c r="G1257" s="145" t="s">
        <v>60</v>
      </c>
    </row>
    <row r="1258" spans="1:7" x14ac:dyDescent="0.25">
      <c r="A1258" s="202">
        <v>2</v>
      </c>
      <c r="B1258" s="86" t="s">
        <v>458</v>
      </c>
      <c r="C1258" s="84" t="s">
        <v>149</v>
      </c>
      <c r="D1258" s="87">
        <v>2013</v>
      </c>
      <c r="E1258" s="88">
        <v>2017</v>
      </c>
      <c r="F1258" s="85">
        <v>167395.47</v>
      </c>
      <c r="G1258" s="145" t="s">
        <v>60</v>
      </c>
    </row>
    <row r="1259" spans="1:7" x14ac:dyDescent="0.25">
      <c r="A1259" s="202">
        <v>3</v>
      </c>
      <c r="B1259" s="83" t="s">
        <v>614</v>
      </c>
      <c r="C1259" s="84" t="s">
        <v>149</v>
      </c>
      <c r="D1259" s="81">
        <v>2010</v>
      </c>
      <c r="E1259" s="80">
        <v>2017</v>
      </c>
      <c r="F1259" s="85">
        <v>590714.56000000006</v>
      </c>
      <c r="G1259" s="145" t="s">
        <v>60</v>
      </c>
    </row>
    <row r="1260" spans="1:7" x14ac:dyDescent="0.25">
      <c r="A1260" s="202">
        <v>4</v>
      </c>
      <c r="B1260" s="83" t="s">
        <v>615</v>
      </c>
      <c r="C1260" s="84" t="s">
        <v>149</v>
      </c>
      <c r="D1260" s="81">
        <v>2013</v>
      </c>
      <c r="E1260" s="80">
        <v>2017</v>
      </c>
      <c r="F1260" s="85">
        <v>650000</v>
      </c>
      <c r="G1260" s="145" t="s">
        <v>60</v>
      </c>
    </row>
    <row r="1261" spans="1:7" x14ac:dyDescent="0.25">
      <c r="A1261" s="202">
        <v>5</v>
      </c>
      <c r="B1261" s="86" t="s">
        <v>460</v>
      </c>
      <c r="C1261" s="84" t="s">
        <v>149</v>
      </c>
      <c r="D1261" s="87">
        <v>2014</v>
      </c>
      <c r="E1261" s="80">
        <v>2017</v>
      </c>
      <c r="F1261" s="85">
        <v>1673411.29</v>
      </c>
      <c r="G1261" s="145" t="s">
        <v>60</v>
      </c>
    </row>
    <row r="1262" spans="1:7" x14ac:dyDescent="0.25">
      <c r="A1262" s="202">
        <v>6</v>
      </c>
      <c r="B1262" s="86" t="s">
        <v>461</v>
      </c>
      <c r="C1262" s="84" t="s">
        <v>149</v>
      </c>
      <c r="D1262" s="87">
        <v>2007</v>
      </c>
      <c r="E1262" s="80">
        <v>2017</v>
      </c>
      <c r="F1262" s="85">
        <v>193284</v>
      </c>
      <c r="G1262" s="145" t="s">
        <v>60</v>
      </c>
    </row>
    <row r="1263" spans="1:7" x14ac:dyDescent="0.25">
      <c r="A1263" s="202">
        <v>7</v>
      </c>
      <c r="B1263" s="86" t="s">
        <v>462</v>
      </c>
      <c r="C1263" s="84" t="s">
        <v>149</v>
      </c>
      <c r="D1263" s="87">
        <v>2014</v>
      </c>
      <c r="E1263" s="80">
        <v>2017</v>
      </c>
      <c r="F1263" s="85">
        <v>120663</v>
      </c>
      <c r="G1263" s="145" t="s">
        <v>60</v>
      </c>
    </row>
    <row r="1264" spans="1:7" x14ac:dyDescent="0.25">
      <c r="A1264" s="202">
        <v>8</v>
      </c>
      <c r="B1264" s="86" t="s">
        <v>463</v>
      </c>
      <c r="C1264" s="84" t="s">
        <v>149</v>
      </c>
      <c r="D1264" s="87">
        <v>2014</v>
      </c>
      <c r="E1264" s="80">
        <v>2017</v>
      </c>
      <c r="F1264" s="85">
        <v>46268.71</v>
      </c>
      <c r="G1264" s="145" t="s">
        <v>60</v>
      </c>
    </row>
    <row r="1265" spans="1:7" x14ac:dyDescent="0.25">
      <c r="A1265" s="202">
        <v>9</v>
      </c>
      <c r="B1265" s="86" t="s">
        <v>616</v>
      </c>
      <c r="C1265" s="84" t="s">
        <v>149</v>
      </c>
      <c r="D1265" s="87">
        <v>2009</v>
      </c>
      <c r="E1265" s="80">
        <v>2016</v>
      </c>
      <c r="F1265" s="85" t="s">
        <v>617</v>
      </c>
      <c r="G1265" s="145" t="s">
        <v>60</v>
      </c>
    </row>
    <row r="1266" spans="1:7" x14ac:dyDescent="0.25">
      <c r="A1266" s="202">
        <v>10</v>
      </c>
      <c r="B1266" s="36" t="s">
        <v>618</v>
      </c>
      <c r="C1266" s="80" t="s">
        <v>176</v>
      </c>
      <c r="D1266" s="81">
        <v>2012</v>
      </c>
      <c r="E1266" s="80">
        <v>2015</v>
      </c>
      <c r="F1266" s="82">
        <v>155000</v>
      </c>
      <c r="G1266" s="145" t="s">
        <v>60</v>
      </c>
    </row>
    <row r="1267" spans="1:7" x14ac:dyDescent="0.25">
      <c r="A1267" s="202">
        <v>11</v>
      </c>
      <c r="B1267" s="36" t="s">
        <v>619</v>
      </c>
      <c r="C1267" s="80" t="s">
        <v>176</v>
      </c>
      <c r="D1267" s="81">
        <v>2010</v>
      </c>
      <c r="E1267" s="80">
        <v>2012</v>
      </c>
      <c r="F1267" s="82">
        <v>250000</v>
      </c>
      <c r="G1267" s="145" t="s">
        <v>60</v>
      </c>
    </row>
    <row r="1268" spans="1:7" x14ac:dyDescent="0.25">
      <c r="A1268" s="202">
        <v>12</v>
      </c>
      <c r="B1268" s="36" t="s">
        <v>620</v>
      </c>
      <c r="C1268" s="80" t="s">
        <v>176</v>
      </c>
      <c r="D1268" s="81">
        <v>2012</v>
      </c>
      <c r="E1268" s="80">
        <v>2014</v>
      </c>
      <c r="F1268" s="82">
        <v>300000</v>
      </c>
      <c r="G1268" s="145" t="s">
        <v>60</v>
      </c>
    </row>
    <row r="1269" spans="1:7" x14ac:dyDescent="0.25">
      <c r="A1269" s="202">
        <v>13</v>
      </c>
      <c r="B1269" s="36" t="s">
        <v>621</v>
      </c>
      <c r="C1269" s="80" t="s">
        <v>176</v>
      </c>
      <c r="D1269" s="81">
        <v>2013</v>
      </c>
      <c r="E1269" s="80">
        <v>2015</v>
      </c>
      <c r="F1269" s="82">
        <v>450000</v>
      </c>
      <c r="G1269" s="145" t="s">
        <v>60</v>
      </c>
    </row>
    <row r="1270" spans="1:7" x14ac:dyDescent="0.25">
      <c r="A1270" s="202">
        <v>14</v>
      </c>
      <c r="B1270" s="36" t="s">
        <v>622</v>
      </c>
      <c r="C1270" s="80" t="s">
        <v>176</v>
      </c>
      <c r="D1270" s="81">
        <v>2010</v>
      </c>
      <c r="E1270" s="80">
        <v>2013</v>
      </c>
      <c r="F1270" s="82">
        <v>800000</v>
      </c>
      <c r="G1270" s="145" t="s">
        <v>60</v>
      </c>
    </row>
    <row r="1271" spans="1:7" x14ac:dyDescent="0.25">
      <c r="A1271" s="202">
        <v>15</v>
      </c>
      <c r="B1271" s="36" t="s">
        <v>623</v>
      </c>
      <c r="C1271" s="80" t="s">
        <v>176</v>
      </c>
      <c r="D1271" s="81">
        <v>2010</v>
      </c>
      <c r="E1271" s="80">
        <v>2013</v>
      </c>
      <c r="F1271" s="82">
        <v>100000</v>
      </c>
      <c r="G1271" s="145" t="s">
        <v>60</v>
      </c>
    </row>
    <row r="1272" spans="1:7" x14ac:dyDescent="0.25">
      <c r="A1272" s="202">
        <v>16</v>
      </c>
      <c r="B1272" s="36" t="s">
        <v>624</v>
      </c>
      <c r="C1272" s="80" t="s">
        <v>176</v>
      </c>
      <c r="D1272" s="81">
        <v>2015</v>
      </c>
      <c r="E1272" s="80">
        <v>2017</v>
      </c>
      <c r="F1272" s="82">
        <v>800000</v>
      </c>
      <c r="G1272" s="145" t="s">
        <v>60</v>
      </c>
    </row>
    <row r="1273" spans="1:7" x14ac:dyDescent="0.25">
      <c r="A1273" s="202">
        <v>17</v>
      </c>
      <c r="B1273" s="36" t="s">
        <v>625</v>
      </c>
      <c r="C1273" s="84" t="s">
        <v>162</v>
      </c>
      <c r="D1273" s="87">
        <v>2015</v>
      </c>
      <c r="E1273" s="80">
        <v>2016</v>
      </c>
      <c r="F1273" s="85">
        <v>10000</v>
      </c>
      <c r="G1273" s="145" t="s">
        <v>60</v>
      </c>
    </row>
    <row r="1274" spans="1:7" x14ac:dyDescent="0.25">
      <c r="A1274" s="202">
        <v>18</v>
      </c>
      <c r="B1274" s="86" t="s">
        <v>626</v>
      </c>
      <c r="C1274" s="84" t="s">
        <v>162</v>
      </c>
      <c r="D1274" s="87">
        <v>2010</v>
      </c>
      <c r="E1274" s="80">
        <v>2017</v>
      </c>
      <c r="F1274" s="85">
        <v>10000</v>
      </c>
      <c r="G1274" s="145" t="s">
        <v>60</v>
      </c>
    </row>
    <row r="1275" spans="1:7" x14ac:dyDescent="0.25">
      <c r="A1275" s="202">
        <v>19</v>
      </c>
      <c r="B1275" s="86" t="s">
        <v>627</v>
      </c>
      <c r="C1275" s="84" t="s">
        <v>162</v>
      </c>
      <c r="D1275" s="87">
        <v>2013</v>
      </c>
      <c r="E1275" s="80">
        <v>2016</v>
      </c>
      <c r="F1275" s="85">
        <v>250000</v>
      </c>
      <c r="G1275" s="145" t="s">
        <v>60</v>
      </c>
    </row>
    <row r="1276" spans="1:7" x14ac:dyDescent="0.25">
      <c r="A1276" s="202">
        <v>20</v>
      </c>
      <c r="B1276" s="89" t="s">
        <v>628</v>
      </c>
      <c r="C1276" s="80" t="s">
        <v>198</v>
      </c>
      <c r="D1276" s="81">
        <v>2007</v>
      </c>
      <c r="E1276" s="80">
        <v>2007</v>
      </c>
      <c r="F1276" s="90">
        <v>28938</v>
      </c>
      <c r="G1276" s="145" t="s">
        <v>60</v>
      </c>
    </row>
    <row r="1277" spans="1:7" x14ac:dyDescent="0.25">
      <c r="A1277" s="202">
        <v>21</v>
      </c>
      <c r="B1277" s="87" t="s">
        <v>629</v>
      </c>
      <c r="C1277" s="80" t="s">
        <v>198</v>
      </c>
      <c r="D1277" s="87">
        <v>2007</v>
      </c>
      <c r="E1277" s="88">
        <v>2016</v>
      </c>
      <c r="F1277" s="82">
        <v>319497.62</v>
      </c>
      <c r="G1277" s="145" t="s">
        <v>60</v>
      </c>
    </row>
    <row r="1278" spans="1:7" x14ac:dyDescent="0.25">
      <c r="A1278" s="202">
        <v>22</v>
      </c>
      <c r="B1278" s="87" t="s">
        <v>630</v>
      </c>
      <c r="C1278" s="80" t="s">
        <v>198</v>
      </c>
      <c r="D1278" s="87">
        <v>2013</v>
      </c>
      <c r="E1278" s="88">
        <v>2015</v>
      </c>
      <c r="F1278" s="82">
        <v>423620</v>
      </c>
      <c r="G1278" s="145" t="s">
        <v>60</v>
      </c>
    </row>
    <row r="1279" spans="1:7" x14ac:dyDescent="0.25">
      <c r="A1279" s="202">
        <v>23</v>
      </c>
      <c r="B1279" s="87" t="s">
        <v>631</v>
      </c>
      <c r="C1279" s="80" t="s">
        <v>198</v>
      </c>
      <c r="D1279" s="87">
        <v>2014</v>
      </c>
      <c r="E1279" s="88">
        <v>2015</v>
      </c>
      <c r="F1279" s="82">
        <v>31857.86</v>
      </c>
      <c r="G1279" s="145" t="s">
        <v>60</v>
      </c>
    </row>
    <row r="1280" spans="1:7" x14ac:dyDescent="0.25">
      <c r="A1280" s="202">
        <v>24</v>
      </c>
      <c r="B1280" s="87" t="s">
        <v>632</v>
      </c>
      <c r="C1280" s="80" t="s">
        <v>198</v>
      </c>
      <c r="D1280" s="87">
        <v>2010</v>
      </c>
      <c r="E1280" s="88">
        <v>2014</v>
      </c>
      <c r="F1280" s="82" t="s">
        <v>633</v>
      </c>
      <c r="G1280" s="145" t="s">
        <v>60</v>
      </c>
    </row>
    <row r="1281" spans="1:7" x14ac:dyDescent="0.25">
      <c r="A1281" s="202">
        <v>25</v>
      </c>
      <c r="B1281" s="87" t="s">
        <v>634</v>
      </c>
      <c r="C1281" s="80" t="s">
        <v>198</v>
      </c>
      <c r="D1281" s="87">
        <v>2012</v>
      </c>
      <c r="E1281" s="88">
        <v>2014</v>
      </c>
      <c r="F1281" s="82">
        <v>152726.39000000001</v>
      </c>
      <c r="G1281" s="145" t="s">
        <v>60</v>
      </c>
    </row>
    <row r="1282" spans="1:7" x14ac:dyDescent="0.25">
      <c r="A1282" s="202">
        <v>26</v>
      </c>
      <c r="B1282" s="87" t="s">
        <v>635</v>
      </c>
      <c r="C1282" s="80" t="s">
        <v>198</v>
      </c>
      <c r="D1282" s="87">
        <v>2015</v>
      </c>
      <c r="E1282" s="88">
        <v>2016</v>
      </c>
      <c r="F1282" s="82">
        <v>34379.089999999997</v>
      </c>
      <c r="G1282" s="145" t="s">
        <v>60</v>
      </c>
    </row>
    <row r="1283" spans="1:7" x14ac:dyDescent="0.35">
      <c r="A1283" s="202">
        <v>27</v>
      </c>
      <c r="B1283" s="91" t="s">
        <v>636</v>
      </c>
      <c r="C1283" s="80" t="s">
        <v>198</v>
      </c>
      <c r="D1283" s="81">
        <v>2015</v>
      </c>
      <c r="E1283" s="80">
        <v>2016</v>
      </c>
      <c r="F1283" s="82">
        <v>11622.031999999999</v>
      </c>
      <c r="G1283" s="145" t="s">
        <v>60</v>
      </c>
    </row>
    <row r="1284" spans="1:7" x14ac:dyDescent="0.35">
      <c r="A1284" s="202">
        <v>28</v>
      </c>
      <c r="B1284" s="91" t="s">
        <v>637</v>
      </c>
      <c r="C1284" s="80" t="s">
        <v>198</v>
      </c>
      <c r="D1284" s="81">
        <v>2014</v>
      </c>
      <c r="E1284" s="80">
        <v>2017</v>
      </c>
      <c r="F1284" s="82">
        <v>252007.84</v>
      </c>
      <c r="G1284" s="145" t="s">
        <v>60</v>
      </c>
    </row>
    <row r="1285" spans="1:7" x14ac:dyDescent="0.25">
      <c r="A1285" s="202">
        <v>29</v>
      </c>
      <c r="B1285" s="83" t="s">
        <v>482</v>
      </c>
      <c r="C1285" s="84" t="s">
        <v>155</v>
      </c>
      <c r="D1285" s="81">
        <v>2016</v>
      </c>
      <c r="E1285" s="80">
        <v>2018</v>
      </c>
      <c r="F1285" s="85">
        <v>400000</v>
      </c>
      <c r="G1285" s="145" t="s">
        <v>60</v>
      </c>
    </row>
    <row r="1286" spans="1:7" x14ac:dyDescent="0.25">
      <c r="A1286" s="202">
        <v>30</v>
      </c>
      <c r="B1286" s="86" t="s">
        <v>638</v>
      </c>
      <c r="C1286" s="84" t="s">
        <v>155</v>
      </c>
      <c r="D1286" s="87">
        <v>2016</v>
      </c>
      <c r="E1286" s="88">
        <v>2017</v>
      </c>
      <c r="F1286" s="85">
        <v>700000</v>
      </c>
      <c r="G1286" s="145" t="s">
        <v>60</v>
      </c>
    </row>
    <row r="1287" spans="1:7" x14ac:dyDescent="0.25">
      <c r="A1287" s="202">
        <v>31</v>
      </c>
      <c r="B1287" s="133" t="s">
        <v>1031</v>
      </c>
      <c r="C1287" s="327" t="s">
        <v>149</v>
      </c>
      <c r="D1287" s="328">
        <v>2013</v>
      </c>
      <c r="E1287" s="328" t="s">
        <v>1032</v>
      </c>
      <c r="F1287" s="231">
        <v>1563587.03</v>
      </c>
      <c r="G1287" s="145" t="s">
        <v>60</v>
      </c>
    </row>
    <row r="1288" spans="1:7" x14ac:dyDescent="0.25">
      <c r="A1288" s="202">
        <v>32</v>
      </c>
      <c r="B1288" s="83" t="s">
        <v>639</v>
      </c>
      <c r="C1288" s="84" t="s">
        <v>149</v>
      </c>
      <c r="D1288" s="81">
        <v>2014</v>
      </c>
      <c r="E1288" s="80">
        <v>2019</v>
      </c>
      <c r="F1288" s="85">
        <v>3200000</v>
      </c>
      <c r="G1288" s="145" t="s">
        <v>60</v>
      </c>
    </row>
    <row r="1289" spans="1:7" x14ac:dyDescent="0.25">
      <c r="A1289" s="202">
        <v>33</v>
      </c>
      <c r="B1289" s="83" t="s">
        <v>640</v>
      </c>
      <c r="C1289" s="84" t="s">
        <v>149</v>
      </c>
      <c r="D1289" s="81">
        <v>2011</v>
      </c>
      <c r="E1289" s="80">
        <v>2019</v>
      </c>
      <c r="F1289" s="85">
        <v>6870476.9800000004</v>
      </c>
      <c r="G1289" s="145" t="s">
        <v>60</v>
      </c>
    </row>
    <row r="1290" spans="1:7" x14ac:dyDescent="0.25">
      <c r="A1290" s="202">
        <v>34</v>
      </c>
      <c r="B1290" s="83" t="s">
        <v>641</v>
      </c>
      <c r="C1290" s="84" t="s">
        <v>149</v>
      </c>
      <c r="D1290" s="81">
        <v>2008</v>
      </c>
      <c r="E1290" s="80">
        <v>2018</v>
      </c>
      <c r="F1290" s="85">
        <v>1143161.71</v>
      </c>
      <c r="G1290" s="145" t="s">
        <v>60</v>
      </c>
    </row>
    <row r="1291" spans="1:7" x14ac:dyDescent="0.25">
      <c r="A1291" s="202">
        <v>35</v>
      </c>
      <c r="B1291" s="83" t="s">
        <v>642</v>
      </c>
      <c r="C1291" s="84" t="s">
        <v>149</v>
      </c>
      <c r="D1291" s="81">
        <v>2014</v>
      </c>
      <c r="E1291" s="80">
        <v>2019</v>
      </c>
      <c r="F1291" s="85">
        <v>99946</v>
      </c>
      <c r="G1291" s="145" t="s">
        <v>60</v>
      </c>
    </row>
    <row r="1292" spans="1:7" x14ac:dyDescent="0.25">
      <c r="A1292" s="202">
        <v>36</v>
      </c>
      <c r="B1292" s="36" t="s">
        <v>643</v>
      </c>
      <c r="C1292" s="80" t="s">
        <v>176</v>
      </c>
      <c r="D1292" s="81">
        <v>2016</v>
      </c>
      <c r="E1292" s="80">
        <v>2019</v>
      </c>
      <c r="F1292" s="92" t="s">
        <v>644</v>
      </c>
      <c r="G1292" s="145" t="s">
        <v>60</v>
      </c>
    </row>
    <row r="1293" spans="1:7" x14ac:dyDescent="0.25">
      <c r="A1293" s="202">
        <v>37</v>
      </c>
      <c r="B1293" s="93" t="s">
        <v>645</v>
      </c>
      <c r="C1293" s="94" t="s">
        <v>198</v>
      </c>
      <c r="D1293" s="36">
        <v>2011</v>
      </c>
      <c r="E1293" s="94">
        <v>2020</v>
      </c>
      <c r="F1293" s="95">
        <v>464586.7</v>
      </c>
      <c r="G1293" s="145" t="s">
        <v>60</v>
      </c>
    </row>
    <row r="1294" spans="1:7" x14ac:dyDescent="0.25">
      <c r="A1294" s="202">
        <v>38</v>
      </c>
      <c r="B1294" s="93" t="s">
        <v>646</v>
      </c>
      <c r="C1294" s="94" t="s">
        <v>198</v>
      </c>
      <c r="D1294" s="36">
        <v>2017</v>
      </c>
      <c r="E1294" s="94">
        <v>2019</v>
      </c>
      <c r="F1294" s="95">
        <v>368010.09</v>
      </c>
      <c r="G1294" s="145" t="s">
        <v>60</v>
      </c>
    </row>
    <row r="1295" spans="1:7" x14ac:dyDescent="0.25">
      <c r="A1295" s="202">
        <v>39</v>
      </c>
      <c r="B1295" s="93" t="s">
        <v>647</v>
      </c>
      <c r="C1295" s="94" t="s">
        <v>198</v>
      </c>
      <c r="D1295" s="36">
        <v>2017</v>
      </c>
      <c r="E1295" s="94">
        <v>2018</v>
      </c>
      <c r="F1295" s="95">
        <v>1368010.09</v>
      </c>
      <c r="G1295" s="145" t="s">
        <v>60</v>
      </c>
    </row>
    <row r="1296" spans="1:7" x14ac:dyDescent="0.25">
      <c r="A1296" s="202">
        <v>40</v>
      </c>
      <c r="B1296" s="93" t="s">
        <v>648</v>
      </c>
      <c r="C1296" s="94" t="s">
        <v>198</v>
      </c>
      <c r="D1296" s="36">
        <v>2013</v>
      </c>
      <c r="E1296" s="94">
        <v>2019</v>
      </c>
      <c r="F1296" s="95">
        <v>97739.34</v>
      </c>
      <c r="G1296" s="145" t="s">
        <v>60</v>
      </c>
    </row>
    <row r="1297" spans="1:7" x14ac:dyDescent="0.25">
      <c r="A1297" s="202">
        <v>41</v>
      </c>
      <c r="B1297" s="36" t="s">
        <v>649</v>
      </c>
      <c r="C1297" s="84" t="s">
        <v>155</v>
      </c>
      <c r="D1297" s="87">
        <v>2016</v>
      </c>
      <c r="E1297" s="80">
        <v>2019</v>
      </c>
      <c r="F1297" s="85">
        <v>5000000</v>
      </c>
      <c r="G1297" s="145" t="s">
        <v>60</v>
      </c>
    </row>
    <row r="1298" spans="1:7" x14ac:dyDescent="0.25">
      <c r="A1298" s="202">
        <v>42</v>
      </c>
      <c r="B1298" s="36" t="s">
        <v>481</v>
      </c>
      <c r="C1298" s="84" t="s">
        <v>155</v>
      </c>
      <c r="D1298" s="81">
        <v>2011</v>
      </c>
      <c r="E1298" s="80">
        <v>2019</v>
      </c>
      <c r="F1298" s="85">
        <v>500000</v>
      </c>
      <c r="G1298" s="145" t="s">
        <v>60</v>
      </c>
    </row>
    <row r="1299" spans="1:7" x14ac:dyDescent="0.25">
      <c r="A1299" s="202">
        <v>43</v>
      </c>
      <c r="B1299" s="36" t="s">
        <v>650</v>
      </c>
      <c r="C1299" s="84" t="s">
        <v>155</v>
      </c>
      <c r="D1299" s="81">
        <v>2008</v>
      </c>
      <c r="E1299" s="80">
        <v>2018</v>
      </c>
      <c r="F1299" s="85">
        <v>700000</v>
      </c>
      <c r="G1299" s="145" t="s">
        <v>60</v>
      </c>
    </row>
    <row r="1300" spans="1:7" x14ac:dyDescent="0.25">
      <c r="A1300" s="202">
        <v>44</v>
      </c>
      <c r="B1300" s="96" t="s">
        <v>651</v>
      </c>
      <c r="C1300" s="84" t="s">
        <v>155</v>
      </c>
      <c r="D1300" s="81">
        <v>2018</v>
      </c>
      <c r="E1300" s="80">
        <v>2019</v>
      </c>
      <c r="F1300" s="85">
        <v>700000</v>
      </c>
      <c r="G1300" s="145" t="s">
        <v>60</v>
      </c>
    </row>
    <row r="1301" spans="1:7" x14ac:dyDescent="0.25">
      <c r="A1301" s="202">
        <v>45</v>
      </c>
      <c r="B1301" s="36" t="s">
        <v>652</v>
      </c>
      <c r="C1301" s="80" t="s">
        <v>162</v>
      </c>
      <c r="D1301" s="81">
        <v>2015</v>
      </c>
      <c r="E1301" s="80">
        <v>2020</v>
      </c>
      <c r="F1301" s="85">
        <v>350000</v>
      </c>
      <c r="G1301" s="145" t="s">
        <v>60</v>
      </c>
    </row>
    <row r="1302" spans="1:7" x14ac:dyDescent="0.25">
      <c r="A1302" s="202">
        <v>46</v>
      </c>
      <c r="B1302" s="36" t="s">
        <v>653</v>
      </c>
      <c r="C1302" s="80" t="s">
        <v>162</v>
      </c>
      <c r="D1302" s="81">
        <v>2014</v>
      </c>
      <c r="E1302" s="80">
        <v>2020</v>
      </c>
      <c r="F1302" s="85">
        <v>275000</v>
      </c>
      <c r="G1302" s="145" t="s">
        <v>60</v>
      </c>
    </row>
    <row r="1303" spans="1:7" x14ac:dyDescent="0.25">
      <c r="A1303" s="202">
        <v>47</v>
      </c>
      <c r="B1303" s="36" t="s">
        <v>654</v>
      </c>
      <c r="C1303" s="80" t="s">
        <v>162</v>
      </c>
      <c r="D1303" s="81">
        <v>2016</v>
      </c>
      <c r="E1303" s="80">
        <v>2020</v>
      </c>
      <c r="F1303" s="85">
        <v>290000</v>
      </c>
      <c r="G1303" s="145" t="s">
        <v>60</v>
      </c>
    </row>
    <row r="1304" spans="1:7" x14ac:dyDescent="0.25">
      <c r="A1304" s="202">
        <v>48</v>
      </c>
      <c r="B1304" s="36" t="s">
        <v>655</v>
      </c>
      <c r="C1304" s="80" t="s">
        <v>159</v>
      </c>
      <c r="D1304" s="81">
        <v>2018</v>
      </c>
      <c r="E1304" s="80">
        <v>2019</v>
      </c>
      <c r="F1304" s="85">
        <v>50000</v>
      </c>
      <c r="G1304" s="145" t="s">
        <v>60</v>
      </c>
    </row>
    <row r="1305" spans="1:7" x14ac:dyDescent="0.25">
      <c r="A1305" s="430" t="s">
        <v>8</v>
      </c>
      <c r="B1305" s="430"/>
      <c r="C1305" s="430"/>
      <c r="D1305" s="430"/>
      <c r="E1305" s="430"/>
      <c r="F1305" s="270">
        <f>SUM(F1257:F1304)</f>
        <v>35778023.802000001</v>
      </c>
      <c r="G1305" s="145"/>
    </row>
    <row r="1306" spans="1:7" x14ac:dyDescent="0.25">
      <c r="A1306" s="429" t="s">
        <v>1</v>
      </c>
      <c r="B1306" s="429"/>
      <c r="C1306" s="429"/>
      <c r="D1306" s="429"/>
      <c r="E1306" s="429"/>
      <c r="F1306" s="429"/>
      <c r="G1306" s="429"/>
    </row>
    <row r="1307" spans="1:7" ht="25.5" x14ac:dyDescent="0.25">
      <c r="A1307" s="164">
        <v>1</v>
      </c>
      <c r="B1307" s="194"/>
      <c r="C1307" s="194"/>
      <c r="D1307" s="194"/>
      <c r="E1307" s="194"/>
      <c r="F1307" s="194"/>
      <c r="G1307" s="194"/>
    </row>
    <row r="1308" spans="1:7" x14ac:dyDescent="0.25">
      <c r="A1308" s="430" t="s">
        <v>2</v>
      </c>
      <c r="B1308" s="430"/>
      <c r="C1308" s="430"/>
      <c r="D1308" s="430"/>
      <c r="E1308" s="430"/>
      <c r="F1308" s="270">
        <f>F1307</f>
        <v>0</v>
      </c>
      <c r="G1308" s="145"/>
    </row>
    <row r="1309" spans="1:7" ht="28.5" x14ac:dyDescent="0.25">
      <c r="A1309" s="431" t="s">
        <v>10</v>
      </c>
      <c r="B1309" s="431"/>
      <c r="C1309" s="431"/>
      <c r="D1309" s="431"/>
      <c r="E1309" s="431"/>
      <c r="F1309" s="272">
        <f>F1308+F1305</f>
        <v>35778023.802000001</v>
      </c>
      <c r="G1309" s="13"/>
    </row>
    <row r="1310" spans="1:7" ht="26.25" customHeight="1" x14ac:dyDescent="0.25">
      <c r="A1310" s="443"/>
      <c r="B1310" s="443"/>
      <c r="C1310" s="443"/>
      <c r="D1310" s="443"/>
      <c r="E1310" s="443"/>
      <c r="F1310" s="443"/>
      <c r="G1310" s="443"/>
    </row>
    <row r="1311" spans="1:7" ht="36.950000000000003" customHeight="1" x14ac:dyDescent="0.25">
      <c r="A1311" s="428" t="s">
        <v>464</v>
      </c>
      <c r="B1311" s="428"/>
      <c r="C1311" s="428"/>
      <c r="D1311" s="428"/>
      <c r="E1311" s="428"/>
      <c r="F1311" s="428"/>
      <c r="G1311" s="428"/>
    </row>
    <row r="1312" spans="1:7" x14ac:dyDescent="0.25">
      <c r="A1312" s="429" t="s">
        <v>0</v>
      </c>
      <c r="B1312" s="429"/>
      <c r="C1312" s="429"/>
      <c r="D1312" s="429"/>
      <c r="E1312" s="429"/>
      <c r="F1312" s="429"/>
      <c r="G1312" s="429"/>
    </row>
    <row r="1313" spans="1:7" ht="25.5" x14ac:dyDescent="0.25">
      <c r="A1313" s="164">
        <v>1</v>
      </c>
      <c r="B1313" s="133" t="s">
        <v>590</v>
      </c>
      <c r="C1313" s="148" t="s">
        <v>456</v>
      </c>
      <c r="D1313" s="158">
        <v>37257</v>
      </c>
      <c r="E1313" s="158">
        <v>37621</v>
      </c>
      <c r="F1313" s="231">
        <v>775248.09</v>
      </c>
      <c r="G1313" s="145" t="s">
        <v>60</v>
      </c>
    </row>
    <row r="1314" spans="1:7" ht="25.5" x14ac:dyDescent="0.25">
      <c r="A1314" s="164">
        <v>2</v>
      </c>
      <c r="B1314" s="133" t="s">
        <v>591</v>
      </c>
      <c r="C1314" s="148" t="s">
        <v>456</v>
      </c>
      <c r="D1314" s="158">
        <v>37622</v>
      </c>
      <c r="E1314" s="158">
        <v>37986</v>
      </c>
      <c r="F1314" s="231">
        <v>156689.90999999997</v>
      </c>
      <c r="G1314" s="145" t="s">
        <v>60</v>
      </c>
    </row>
    <row r="1315" spans="1:7" ht="25.5" x14ac:dyDescent="0.25">
      <c r="A1315" s="164">
        <v>3</v>
      </c>
      <c r="B1315" s="133" t="s">
        <v>592</v>
      </c>
      <c r="C1315" s="148" t="s">
        <v>456</v>
      </c>
      <c r="D1315" s="158">
        <v>37987</v>
      </c>
      <c r="E1315" s="158">
        <v>38352</v>
      </c>
      <c r="F1315" s="231">
        <v>334668.93</v>
      </c>
      <c r="G1315" s="145" t="s">
        <v>60</v>
      </c>
    </row>
    <row r="1316" spans="1:7" ht="25.5" x14ac:dyDescent="0.25">
      <c r="A1316" s="164">
        <v>4</v>
      </c>
      <c r="B1316" s="133" t="s">
        <v>593</v>
      </c>
      <c r="C1316" s="148" t="s">
        <v>456</v>
      </c>
      <c r="D1316" s="158">
        <v>38353</v>
      </c>
      <c r="E1316" s="158">
        <v>38717</v>
      </c>
      <c r="F1316" s="231">
        <v>1570991.18</v>
      </c>
      <c r="G1316" s="145" t="s">
        <v>60</v>
      </c>
    </row>
    <row r="1317" spans="1:7" ht="25.5" x14ac:dyDescent="0.25">
      <c r="A1317" s="164">
        <v>5</v>
      </c>
      <c r="B1317" s="133" t="s">
        <v>594</v>
      </c>
      <c r="C1317" s="148" t="s">
        <v>456</v>
      </c>
      <c r="D1317" s="158">
        <v>38718</v>
      </c>
      <c r="E1317" s="158">
        <v>39082</v>
      </c>
      <c r="F1317" s="231">
        <v>4639543.07</v>
      </c>
      <c r="G1317" s="145" t="s">
        <v>60</v>
      </c>
    </row>
    <row r="1318" spans="1:7" ht="25.5" x14ac:dyDescent="0.25">
      <c r="A1318" s="164">
        <v>6</v>
      </c>
      <c r="B1318" s="133" t="s">
        <v>595</v>
      </c>
      <c r="C1318" s="148" t="s">
        <v>456</v>
      </c>
      <c r="D1318" s="158">
        <v>39083</v>
      </c>
      <c r="E1318" s="158">
        <v>39447</v>
      </c>
      <c r="F1318" s="231">
        <v>4042029.66</v>
      </c>
      <c r="G1318" s="145" t="s">
        <v>60</v>
      </c>
    </row>
    <row r="1319" spans="1:7" ht="25.5" x14ac:dyDescent="0.25">
      <c r="A1319" s="164">
        <v>7</v>
      </c>
      <c r="B1319" s="133" t="s">
        <v>596</v>
      </c>
      <c r="C1319" s="148" t="s">
        <v>456</v>
      </c>
      <c r="D1319" s="158">
        <v>39448</v>
      </c>
      <c r="E1319" s="158">
        <v>39813</v>
      </c>
      <c r="F1319" s="231">
        <v>7989513.3400000008</v>
      </c>
      <c r="G1319" s="145" t="s">
        <v>60</v>
      </c>
    </row>
    <row r="1320" spans="1:7" ht="25.5" x14ac:dyDescent="0.25">
      <c r="A1320" s="164">
        <v>8</v>
      </c>
      <c r="B1320" s="133" t="s">
        <v>597</v>
      </c>
      <c r="C1320" s="148" t="s">
        <v>456</v>
      </c>
      <c r="D1320" s="158">
        <v>39814</v>
      </c>
      <c r="E1320" s="158">
        <v>40178</v>
      </c>
      <c r="F1320" s="231">
        <v>3433452.66</v>
      </c>
      <c r="G1320" s="145" t="s">
        <v>60</v>
      </c>
    </row>
    <row r="1321" spans="1:7" ht="25.5" x14ac:dyDescent="0.25">
      <c r="A1321" s="164">
        <v>9</v>
      </c>
      <c r="B1321" s="133" t="s">
        <v>598</v>
      </c>
      <c r="C1321" s="148" t="s">
        <v>456</v>
      </c>
      <c r="D1321" s="158">
        <v>40179</v>
      </c>
      <c r="E1321" s="158">
        <v>40543</v>
      </c>
      <c r="F1321" s="231">
        <v>1816797.5499999998</v>
      </c>
      <c r="G1321" s="145" t="s">
        <v>60</v>
      </c>
    </row>
    <row r="1322" spans="1:7" ht="25.5" x14ac:dyDescent="0.25">
      <c r="A1322" s="164">
        <v>10</v>
      </c>
      <c r="B1322" s="133" t="s">
        <v>599</v>
      </c>
      <c r="C1322" s="148" t="s">
        <v>456</v>
      </c>
      <c r="D1322" s="158">
        <v>40544</v>
      </c>
      <c r="E1322" s="158">
        <v>40908</v>
      </c>
      <c r="F1322" s="231">
        <v>4932656.88</v>
      </c>
      <c r="G1322" s="145" t="s">
        <v>60</v>
      </c>
    </row>
    <row r="1323" spans="1:7" ht="25.5" x14ac:dyDescent="0.25">
      <c r="A1323" s="164">
        <v>11</v>
      </c>
      <c r="B1323" s="133" t="s">
        <v>600</v>
      </c>
      <c r="C1323" s="148" t="s">
        <v>456</v>
      </c>
      <c r="D1323" s="158">
        <v>40909</v>
      </c>
      <c r="E1323" s="158">
        <v>41274</v>
      </c>
      <c r="F1323" s="231">
        <v>4785672.04</v>
      </c>
      <c r="G1323" s="145" t="s">
        <v>60</v>
      </c>
    </row>
    <row r="1324" spans="1:7" ht="25.5" x14ac:dyDescent="0.25">
      <c r="A1324" s="164">
        <v>12</v>
      </c>
      <c r="B1324" s="133" t="s">
        <v>601</v>
      </c>
      <c r="C1324" s="148" t="s">
        <v>456</v>
      </c>
      <c r="D1324" s="158">
        <v>41275</v>
      </c>
      <c r="E1324" s="158">
        <v>41639</v>
      </c>
      <c r="F1324" s="231">
        <v>4109116.03</v>
      </c>
      <c r="G1324" s="145" t="s">
        <v>60</v>
      </c>
    </row>
    <row r="1325" spans="1:7" ht="25.5" x14ac:dyDescent="0.25">
      <c r="A1325" s="164">
        <v>13</v>
      </c>
      <c r="B1325" s="133" t="s">
        <v>602</v>
      </c>
      <c r="C1325" s="148" t="s">
        <v>456</v>
      </c>
      <c r="D1325" s="158">
        <v>41640</v>
      </c>
      <c r="E1325" s="158">
        <v>42004</v>
      </c>
      <c r="F1325" s="231">
        <v>3469944.49</v>
      </c>
      <c r="G1325" s="145" t="s">
        <v>60</v>
      </c>
    </row>
    <row r="1326" spans="1:7" ht="25.5" x14ac:dyDescent="0.25">
      <c r="A1326" s="164">
        <v>14</v>
      </c>
      <c r="B1326" s="133" t="s">
        <v>603</v>
      </c>
      <c r="C1326" s="148" t="s">
        <v>456</v>
      </c>
      <c r="D1326" s="158">
        <v>42005</v>
      </c>
      <c r="E1326" s="158">
        <v>42369</v>
      </c>
      <c r="F1326" s="231">
        <v>4708227.21</v>
      </c>
      <c r="G1326" s="145" t="s">
        <v>60</v>
      </c>
    </row>
    <row r="1327" spans="1:7" ht="25.5" x14ac:dyDescent="0.25">
      <c r="A1327" s="164">
        <v>15</v>
      </c>
      <c r="B1327" s="133" t="s">
        <v>604</v>
      </c>
      <c r="C1327" s="148" t="s">
        <v>456</v>
      </c>
      <c r="D1327" s="158">
        <v>42370</v>
      </c>
      <c r="E1327" s="158">
        <v>42735</v>
      </c>
      <c r="F1327" s="231">
        <v>7356947.870000001</v>
      </c>
      <c r="G1327" s="145" t="s">
        <v>60</v>
      </c>
    </row>
    <row r="1328" spans="1:7" ht="25.5" x14ac:dyDescent="0.25">
      <c r="A1328" s="164">
        <v>16</v>
      </c>
      <c r="B1328" s="133" t="s">
        <v>605</v>
      </c>
      <c r="C1328" s="148" t="s">
        <v>456</v>
      </c>
      <c r="D1328" s="158">
        <v>42736</v>
      </c>
      <c r="E1328" s="158">
        <v>43100</v>
      </c>
      <c r="F1328" s="231">
        <v>11962631.029999999</v>
      </c>
      <c r="G1328" s="145" t="s">
        <v>60</v>
      </c>
    </row>
    <row r="1329" spans="1:7" ht="25.5" x14ac:dyDescent="0.25">
      <c r="A1329" s="164">
        <v>17</v>
      </c>
      <c r="B1329" s="133" t="s">
        <v>606</v>
      </c>
      <c r="C1329" s="148" t="s">
        <v>456</v>
      </c>
      <c r="D1329" s="158">
        <v>43101</v>
      </c>
      <c r="E1329" s="158">
        <v>43465</v>
      </c>
      <c r="F1329" s="231">
        <v>7479110.2999999998</v>
      </c>
      <c r="G1329" s="145" t="s">
        <v>60</v>
      </c>
    </row>
    <row r="1330" spans="1:7" x14ac:dyDescent="0.25">
      <c r="A1330" s="430" t="s">
        <v>8</v>
      </c>
      <c r="B1330" s="430"/>
      <c r="C1330" s="430"/>
      <c r="D1330" s="430"/>
      <c r="E1330" s="430"/>
      <c r="F1330" s="270">
        <f>SUM(F1313:F1329)</f>
        <v>73563240.24000001</v>
      </c>
      <c r="G1330" s="145"/>
    </row>
    <row r="1331" spans="1:7" x14ac:dyDescent="0.25">
      <c r="A1331" s="429" t="s">
        <v>1</v>
      </c>
      <c r="B1331" s="429"/>
      <c r="C1331" s="429"/>
      <c r="D1331" s="429"/>
      <c r="E1331" s="429"/>
      <c r="F1331" s="429"/>
      <c r="G1331" s="429"/>
    </row>
    <row r="1332" spans="1:7" x14ac:dyDescent="0.25">
      <c r="A1332" s="8">
        <v>1</v>
      </c>
      <c r="B1332" s="21"/>
      <c r="C1332" s="148"/>
      <c r="D1332" s="144"/>
      <c r="E1332" s="144"/>
      <c r="F1332" s="291"/>
      <c r="G1332" s="145"/>
    </row>
    <row r="1333" spans="1:7" x14ac:dyDescent="0.25">
      <c r="A1333" s="430" t="s">
        <v>8</v>
      </c>
      <c r="B1333" s="430"/>
      <c r="C1333" s="430"/>
      <c r="D1333" s="430"/>
      <c r="E1333" s="430"/>
      <c r="F1333" s="270">
        <f>SUM(F1332:F1332)</f>
        <v>0</v>
      </c>
      <c r="G1333" s="145"/>
    </row>
    <row r="1334" spans="1:7" ht="28.5" x14ac:dyDescent="0.25">
      <c r="A1334" s="431" t="s">
        <v>10</v>
      </c>
      <c r="B1334" s="431"/>
      <c r="C1334" s="431"/>
      <c r="D1334" s="431"/>
      <c r="E1334" s="431"/>
      <c r="F1334" s="272">
        <f>F1333+F1330</f>
        <v>73563240.24000001</v>
      </c>
      <c r="G1334" s="13"/>
    </row>
    <row r="1335" spans="1:7" ht="21" x14ac:dyDescent="0.25">
      <c r="A1335" s="443"/>
      <c r="B1335" s="443"/>
      <c r="C1335" s="443"/>
      <c r="D1335" s="443"/>
      <c r="E1335" s="443"/>
      <c r="F1335" s="443"/>
      <c r="G1335" s="443"/>
    </row>
    <row r="1336" spans="1:7" ht="36.950000000000003" customHeight="1" x14ac:dyDescent="0.25">
      <c r="A1336" s="428" t="s">
        <v>465</v>
      </c>
      <c r="B1336" s="428"/>
      <c r="C1336" s="428"/>
      <c r="D1336" s="428"/>
      <c r="E1336" s="428"/>
      <c r="F1336" s="428"/>
      <c r="G1336" s="428"/>
    </row>
    <row r="1337" spans="1:7" x14ac:dyDescent="0.25">
      <c r="A1337" s="429" t="s">
        <v>0</v>
      </c>
      <c r="B1337" s="429"/>
      <c r="C1337" s="429"/>
      <c r="D1337" s="429"/>
      <c r="E1337" s="429"/>
      <c r="F1337" s="429"/>
      <c r="G1337" s="429"/>
    </row>
    <row r="1338" spans="1:7" ht="25.5" x14ac:dyDescent="0.25">
      <c r="A1338" s="164">
        <v>1</v>
      </c>
      <c r="B1338" s="133" t="s">
        <v>659</v>
      </c>
      <c r="C1338" s="148" t="s">
        <v>159</v>
      </c>
      <c r="D1338" s="149">
        <v>2015</v>
      </c>
      <c r="E1338" s="149">
        <v>2017</v>
      </c>
      <c r="F1338" s="231"/>
      <c r="G1338" s="148" t="s">
        <v>60</v>
      </c>
    </row>
    <row r="1339" spans="1:7" ht="42" x14ac:dyDescent="0.25">
      <c r="A1339" s="164">
        <v>2</v>
      </c>
      <c r="B1339" s="133" t="s">
        <v>660</v>
      </c>
      <c r="C1339" s="148" t="s">
        <v>661</v>
      </c>
      <c r="D1339" s="149">
        <v>2010</v>
      </c>
      <c r="E1339" s="149">
        <v>2012</v>
      </c>
      <c r="F1339" s="231">
        <v>18288171</v>
      </c>
      <c r="G1339" s="148" t="s">
        <v>60</v>
      </c>
    </row>
    <row r="1340" spans="1:7" ht="42" x14ac:dyDescent="0.25">
      <c r="A1340" s="164">
        <v>3</v>
      </c>
      <c r="B1340" s="162" t="s">
        <v>662</v>
      </c>
      <c r="C1340" s="165" t="s">
        <v>661</v>
      </c>
      <c r="D1340" s="113">
        <v>2017</v>
      </c>
      <c r="E1340" s="113">
        <v>2019</v>
      </c>
      <c r="F1340" s="85">
        <v>29784000</v>
      </c>
      <c r="G1340" s="148" t="s">
        <v>60</v>
      </c>
    </row>
    <row r="1341" spans="1:7" x14ac:dyDescent="0.25">
      <c r="A1341" s="430" t="s">
        <v>8</v>
      </c>
      <c r="B1341" s="430"/>
      <c r="C1341" s="430"/>
      <c r="D1341" s="430"/>
      <c r="E1341" s="430"/>
      <c r="F1341" s="270">
        <f>SUM(F1338:F1340)</f>
        <v>48072171</v>
      </c>
      <c r="G1341" s="145"/>
    </row>
    <row r="1342" spans="1:7" x14ac:dyDescent="0.25">
      <c r="A1342" s="429" t="s">
        <v>1</v>
      </c>
      <c r="B1342" s="429"/>
      <c r="C1342" s="429"/>
      <c r="D1342" s="429"/>
      <c r="E1342" s="429"/>
      <c r="F1342" s="429"/>
      <c r="G1342" s="429"/>
    </row>
    <row r="1343" spans="1:7" ht="25.5" x14ac:dyDescent="0.25">
      <c r="A1343" s="164">
        <v>1</v>
      </c>
      <c r="B1343" s="162"/>
      <c r="C1343" s="165"/>
      <c r="D1343" s="113"/>
      <c r="E1343" s="113"/>
      <c r="F1343" s="85"/>
      <c r="G1343" s="148"/>
    </row>
    <row r="1344" spans="1:7" x14ac:dyDescent="0.25">
      <c r="A1344" s="430" t="s">
        <v>8</v>
      </c>
      <c r="B1344" s="430"/>
      <c r="C1344" s="430"/>
      <c r="D1344" s="430"/>
      <c r="E1344" s="430"/>
      <c r="F1344" s="270">
        <f>SUM(F1343:F1343)</f>
        <v>0</v>
      </c>
      <c r="G1344" s="145"/>
    </row>
    <row r="1345" spans="1:7" ht="28.5" x14ac:dyDescent="0.25">
      <c r="A1345" s="431" t="s">
        <v>10</v>
      </c>
      <c r="B1345" s="431"/>
      <c r="C1345" s="431"/>
      <c r="D1345" s="431"/>
      <c r="E1345" s="431"/>
      <c r="F1345" s="272">
        <f>F1344+F1341</f>
        <v>48072171</v>
      </c>
      <c r="G1345" s="13"/>
    </row>
    <row r="1346" spans="1:7" ht="21" x14ac:dyDescent="0.25">
      <c r="A1346" s="443"/>
      <c r="B1346" s="443"/>
      <c r="C1346" s="443"/>
      <c r="D1346" s="443"/>
      <c r="E1346" s="443"/>
      <c r="F1346" s="443"/>
      <c r="G1346" s="443"/>
    </row>
    <row r="1347" spans="1:7" ht="36.950000000000003" customHeight="1" x14ac:dyDescent="0.25">
      <c r="A1347" s="428" t="s">
        <v>1477</v>
      </c>
      <c r="B1347" s="428"/>
      <c r="C1347" s="428"/>
      <c r="D1347" s="428"/>
      <c r="E1347" s="428"/>
      <c r="F1347" s="428"/>
      <c r="G1347" s="428"/>
    </row>
    <row r="1348" spans="1:7" x14ac:dyDescent="0.25">
      <c r="A1348" s="429" t="s">
        <v>0</v>
      </c>
      <c r="B1348" s="429"/>
      <c r="C1348" s="429"/>
      <c r="D1348" s="429"/>
      <c r="E1348" s="429"/>
      <c r="F1348" s="429"/>
      <c r="G1348" s="429"/>
    </row>
    <row r="1349" spans="1:7" x14ac:dyDescent="0.25">
      <c r="A1349" s="8">
        <v>1</v>
      </c>
      <c r="B1349" s="133" t="s">
        <v>754</v>
      </c>
      <c r="C1349" s="148" t="s">
        <v>755</v>
      </c>
      <c r="D1349" s="158">
        <v>34352</v>
      </c>
      <c r="E1349" s="158">
        <v>37572</v>
      </c>
      <c r="F1349" s="231">
        <v>2287696</v>
      </c>
      <c r="G1349" s="2" t="s">
        <v>60</v>
      </c>
    </row>
    <row r="1350" spans="1:7" x14ac:dyDescent="0.25">
      <c r="A1350" s="8">
        <v>2</v>
      </c>
      <c r="B1350" s="133" t="s">
        <v>756</v>
      </c>
      <c r="C1350" s="148" t="s">
        <v>757</v>
      </c>
      <c r="D1350" s="158">
        <v>39525</v>
      </c>
      <c r="E1350" s="158">
        <v>40271</v>
      </c>
      <c r="F1350" s="231">
        <v>2298000</v>
      </c>
      <c r="G1350" s="2" t="s">
        <v>60</v>
      </c>
    </row>
    <row r="1351" spans="1:7" x14ac:dyDescent="0.25">
      <c r="A1351" s="8">
        <v>3</v>
      </c>
      <c r="B1351" s="167" t="s">
        <v>758</v>
      </c>
      <c r="C1351" s="191" t="s">
        <v>759</v>
      </c>
      <c r="D1351" s="158">
        <v>41950</v>
      </c>
      <c r="E1351" s="158">
        <v>42499</v>
      </c>
      <c r="F1351" s="231">
        <v>2171604</v>
      </c>
      <c r="G1351" s="2" t="s">
        <v>60</v>
      </c>
    </row>
    <row r="1352" spans="1:7" x14ac:dyDescent="0.25">
      <c r="A1352" s="8">
        <v>4</v>
      </c>
      <c r="B1352" s="23" t="s">
        <v>1035</v>
      </c>
      <c r="C1352" s="1" t="s">
        <v>466</v>
      </c>
      <c r="D1352" s="2">
        <v>2012</v>
      </c>
      <c r="E1352" s="2">
        <v>2016</v>
      </c>
      <c r="F1352" s="297">
        <v>953156</v>
      </c>
      <c r="G1352" s="2" t="s">
        <v>60</v>
      </c>
    </row>
    <row r="1353" spans="1:7" x14ac:dyDescent="0.25">
      <c r="A1353" s="8">
        <v>5</v>
      </c>
      <c r="B1353" s="23" t="s">
        <v>1036</v>
      </c>
      <c r="C1353" s="1" t="s">
        <v>466</v>
      </c>
      <c r="D1353" s="2">
        <v>2002</v>
      </c>
      <c r="E1353" s="2">
        <v>2017</v>
      </c>
      <c r="F1353" s="297">
        <v>95429899</v>
      </c>
      <c r="G1353" s="2" t="s">
        <v>60</v>
      </c>
    </row>
    <row r="1354" spans="1:7" x14ac:dyDescent="0.25">
      <c r="A1354" s="8">
        <v>6</v>
      </c>
      <c r="B1354" s="23" t="s">
        <v>1037</v>
      </c>
      <c r="C1354" s="1" t="s">
        <v>466</v>
      </c>
      <c r="D1354" s="2">
        <v>2002</v>
      </c>
      <c r="E1354" s="2">
        <v>2017</v>
      </c>
      <c r="F1354" s="297">
        <v>122091659.59999999</v>
      </c>
      <c r="G1354" s="2" t="s">
        <v>60</v>
      </c>
    </row>
    <row r="1355" spans="1:7" x14ac:dyDescent="0.25">
      <c r="A1355" s="430" t="s">
        <v>8</v>
      </c>
      <c r="B1355" s="430"/>
      <c r="C1355" s="430"/>
      <c r="D1355" s="430"/>
      <c r="E1355" s="430"/>
      <c r="F1355" s="270">
        <f>SUM(F1349:F1354)</f>
        <v>225232014.59999999</v>
      </c>
      <c r="G1355" s="145"/>
    </row>
    <row r="1356" spans="1:7" x14ac:dyDescent="0.25">
      <c r="A1356" s="429" t="s">
        <v>1</v>
      </c>
      <c r="B1356" s="429"/>
      <c r="C1356" s="429"/>
      <c r="D1356" s="429"/>
      <c r="E1356" s="429"/>
      <c r="F1356" s="429"/>
      <c r="G1356" s="429"/>
    </row>
    <row r="1357" spans="1:7" x14ac:dyDescent="0.25">
      <c r="A1357" s="8">
        <v>1</v>
      </c>
      <c r="B1357" s="162" t="s">
        <v>760</v>
      </c>
      <c r="C1357" s="165" t="s">
        <v>759</v>
      </c>
      <c r="D1357" s="166">
        <v>42335</v>
      </c>
      <c r="E1357" s="314">
        <v>2021</v>
      </c>
      <c r="F1357" s="85">
        <v>6621340</v>
      </c>
      <c r="G1357" s="14" t="s">
        <v>183</v>
      </c>
    </row>
    <row r="1358" spans="1:7" x14ac:dyDescent="0.25">
      <c r="A1358" s="430" t="s">
        <v>8</v>
      </c>
      <c r="B1358" s="430"/>
      <c r="C1358" s="430"/>
      <c r="D1358" s="430"/>
      <c r="E1358" s="430"/>
      <c r="F1358" s="270">
        <f>SUM(F1357)</f>
        <v>6621340</v>
      </c>
      <c r="G1358" s="145"/>
    </row>
    <row r="1359" spans="1:7" ht="28.5" x14ac:dyDescent="0.25">
      <c r="A1359" s="431" t="s">
        <v>10</v>
      </c>
      <c r="B1359" s="431"/>
      <c r="C1359" s="431"/>
      <c r="D1359" s="431"/>
      <c r="E1359" s="431"/>
      <c r="F1359" s="272">
        <f>F1358+F1355</f>
        <v>231853354.59999999</v>
      </c>
      <c r="G1359" s="13"/>
    </row>
    <row r="1360" spans="1:7" ht="30" customHeight="1" x14ac:dyDescent="0.25">
      <c r="A1360" s="396"/>
      <c r="B1360" s="396"/>
      <c r="C1360" s="396"/>
      <c r="D1360" s="396"/>
      <c r="E1360" s="396"/>
      <c r="F1360" s="397"/>
      <c r="G1360" s="398"/>
    </row>
    <row r="1361" spans="1:7" ht="36.950000000000003" customHeight="1" x14ac:dyDescent="0.25">
      <c r="A1361" s="428" t="s">
        <v>467</v>
      </c>
      <c r="B1361" s="428"/>
      <c r="C1361" s="428"/>
      <c r="D1361" s="428"/>
      <c r="E1361" s="428"/>
      <c r="F1361" s="428"/>
      <c r="G1361" s="428"/>
    </row>
    <row r="1362" spans="1:7" x14ac:dyDescent="0.25">
      <c r="A1362" s="429" t="s">
        <v>0</v>
      </c>
      <c r="B1362" s="429"/>
      <c r="C1362" s="429"/>
      <c r="D1362" s="429"/>
      <c r="E1362" s="429"/>
      <c r="F1362" s="429"/>
      <c r="G1362" s="429"/>
    </row>
    <row r="1363" spans="1:7" x14ac:dyDescent="0.25">
      <c r="A1363" s="8">
        <v>1</v>
      </c>
      <c r="B1363" s="23" t="s">
        <v>469</v>
      </c>
      <c r="C1363" s="1" t="s">
        <v>466</v>
      </c>
      <c r="D1363" s="2">
        <v>2012</v>
      </c>
      <c r="E1363" s="2">
        <v>2016</v>
      </c>
      <c r="F1363" s="297">
        <v>191300000</v>
      </c>
      <c r="G1363" s="2" t="s">
        <v>60</v>
      </c>
    </row>
    <row r="1364" spans="1:7" x14ac:dyDescent="0.25">
      <c r="A1364" s="8">
        <v>2</v>
      </c>
      <c r="B1364" s="27" t="s">
        <v>470</v>
      </c>
      <c r="C1364" s="266" t="s">
        <v>65</v>
      </c>
      <c r="D1364" s="113">
        <v>2017</v>
      </c>
      <c r="E1364" s="113">
        <v>2018</v>
      </c>
      <c r="F1364" s="85">
        <v>106000000</v>
      </c>
      <c r="G1364" s="2" t="s">
        <v>60</v>
      </c>
    </row>
    <row r="1365" spans="1:7" x14ac:dyDescent="0.25">
      <c r="A1365" s="466"/>
      <c r="B1365" s="466"/>
      <c r="C1365" s="466"/>
      <c r="D1365" s="466"/>
      <c r="E1365" s="466"/>
      <c r="F1365" s="270">
        <f>SUM(F1363:F1364)</f>
        <v>297300000</v>
      </c>
      <c r="G1365" s="145"/>
    </row>
    <row r="1366" spans="1:7" x14ac:dyDescent="0.25">
      <c r="A1366" s="429" t="s">
        <v>1</v>
      </c>
      <c r="B1366" s="429"/>
      <c r="C1366" s="429"/>
      <c r="D1366" s="429"/>
      <c r="E1366" s="429"/>
      <c r="F1366" s="429"/>
      <c r="G1366" s="429"/>
    </row>
    <row r="1367" spans="1:7" x14ac:dyDescent="0.25">
      <c r="A1367" s="8">
        <v>1</v>
      </c>
      <c r="B1367" s="27"/>
      <c r="C1367" s="191"/>
      <c r="D1367" s="113"/>
      <c r="E1367" s="113"/>
      <c r="F1367" s="85"/>
      <c r="G1367" s="14"/>
    </row>
    <row r="1368" spans="1:7" x14ac:dyDescent="0.25">
      <c r="A1368" s="430" t="s">
        <v>2</v>
      </c>
      <c r="B1368" s="430"/>
      <c r="C1368" s="430"/>
      <c r="D1368" s="430"/>
      <c r="E1368" s="430"/>
      <c r="F1368" s="270">
        <f>SUM(F1367:F1367)</f>
        <v>0</v>
      </c>
      <c r="G1368" s="145"/>
    </row>
    <row r="1369" spans="1:7" ht="28.5" x14ac:dyDescent="0.25">
      <c r="A1369" s="431" t="s">
        <v>10</v>
      </c>
      <c r="B1369" s="431"/>
      <c r="C1369" s="431"/>
      <c r="D1369" s="431"/>
      <c r="E1369" s="431"/>
      <c r="F1369" s="272">
        <f>F1368+F1365</f>
        <v>297300000</v>
      </c>
      <c r="G1369" s="13"/>
    </row>
    <row r="1370" spans="1:7" ht="21" x14ac:dyDescent="0.25">
      <c r="A1370" s="443"/>
      <c r="B1370" s="443"/>
      <c r="C1370" s="443"/>
      <c r="D1370" s="443"/>
      <c r="E1370" s="443"/>
      <c r="F1370" s="443"/>
      <c r="G1370" s="443"/>
    </row>
    <row r="1371" spans="1:7" ht="36.950000000000003" customHeight="1" x14ac:dyDescent="0.25">
      <c r="A1371" s="428" t="s">
        <v>471</v>
      </c>
      <c r="B1371" s="428"/>
      <c r="C1371" s="428"/>
      <c r="D1371" s="428"/>
      <c r="E1371" s="428"/>
      <c r="F1371" s="428"/>
      <c r="G1371" s="428"/>
    </row>
    <row r="1372" spans="1:7" ht="36.950000000000003" customHeight="1" x14ac:dyDescent="0.25">
      <c r="A1372" s="428" t="s">
        <v>472</v>
      </c>
      <c r="B1372" s="428"/>
      <c r="C1372" s="428"/>
      <c r="D1372" s="428"/>
      <c r="E1372" s="428"/>
      <c r="F1372" s="428"/>
      <c r="G1372" s="428"/>
    </row>
    <row r="1373" spans="1:7" x14ac:dyDescent="0.25">
      <c r="A1373" s="429" t="s">
        <v>0</v>
      </c>
      <c r="B1373" s="429"/>
      <c r="C1373" s="429"/>
      <c r="D1373" s="429"/>
      <c r="E1373" s="429"/>
      <c r="F1373" s="429"/>
      <c r="G1373" s="429"/>
    </row>
    <row r="1374" spans="1:7" x14ac:dyDescent="0.25">
      <c r="A1374" s="8">
        <v>1</v>
      </c>
      <c r="B1374" s="29" t="s">
        <v>1183</v>
      </c>
      <c r="C1374" s="2" t="s">
        <v>466</v>
      </c>
      <c r="D1374" s="2">
        <v>2010</v>
      </c>
      <c r="E1374" s="2">
        <v>2019</v>
      </c>
      <c r="F1374" s="298">
        <v>20290276</v>
      </c>
      <c r="G1374" s="2" t="s">
        <v>60</v>
      </c>
    </row>
    <row r="1375" spans="1:7" x14ac:dyDescent="0.25">
      <c r="A1375" s="430" t="s">
        <v>2</v>
      </c>
      <c r="B1375" s="430"/>
      <c r="C1375" s="430"/>
      <c r="D1375" s="430"/>
      <c r="E1375" s="430"/>
      <c r="F1375" s="270">
        <f>SUM(F1374:F1374)</f>
        <v>20290276</v>
      </c>
      <c r="G1375" s="145"/>
    </row>
    <row r="1376" spans="1:7" x14ac:dyDescent="0.25">
      <c r="A1376" s="429" t="s">
        <v>1</v>
      </c>
      <c r="B1376" s="429"/>
      <c r="C1376" s="429"/>
      <c r="D1376" s="429"/>
      <c r="E1376" s="429"/>
      <c r="F1376" s="429"/>
      <c r="G1376" s="429"/>
    </row>
    <row r="1377" spans="1:7" x14ac:dyDescent="0.25">
      <c r="A1377" s="8">
        <v>1</v>
      </c>
      <c r="B1377" s="22"/>
      <c r="C1377" s="2"/>
      <c r="D1377" s="113"/>
      <c r="E1377" s="113"/>
      <c r="F1377" s="85"/>
      <c r="G1377" s="14"/>
    </row>
    <row r="1378" spans="1:7" x14ac:dyDescent="0.25">
      <c r="A1378" s="430" t="s">
        <v>2</v>
      </c>
      <c r="B1378" s="430"/>
      <c r="C1378" s="430"/>
      <c r="D1378" s="430"/>
      <c r="E1378" s="430"/>
      <c r="F1378" s="270">
        <f>SUM(F1377)</f>
        <v>0</v>
      </c>
      <c r="G1378" s="145"/>
    </row>
    <row r="1379" spans="1:7" ht="28.5" x14ac:dyDescent="0.25">
      <c r="A1379" s="431" t="s">
        <v>10</v>
      </c>
      <c r="B1379" s="431"/>
      <c r="C1379" s="431"/>
      <c r="D1379" s="431"/>
      <c r="E1379" s="431"/>
      <c r="F1379" s="272">
        <f>F1378+F1375</f>
        <v>20290276</v>
      </c>
      <c r="G1379" s="13"/>
    </row>
    <row r="1380" spans="1:7" ht="21" x14ac:dyDescent="0.25">
      <c r="A1380" s="432"/>
      <c r="B1380" s="432"/>
      <c r="C1380" s="432"/>
      <c r="D1380" s="432"/>
      <c r="E1380" s="432"/>
      <c r="F1380" s="432"/>
      <c r="G1380" s="432"/>
    </row>
    <row r="1381" spans="1:7" ht="36.950000000000003" customHeight="1" x14ac:dyDescent="0.25">
      <c r="A1381" s="428" t="s">
        <v>473</v>
      </c>
      <c r="B1381" s="428"/>
      <c r="C1381" s="428"/>
      <c r="D1381" s="428"/>
      <c r="E1381" s="428"/>
      <c r="F1381" s="428"/>
      <c r="G1381" s="428"/>
    </row>
    <row r="1382" spans="1:7" x14ac:dyDescent="0.25">
      <c r="A1382" s="429" t="s">
        <v>0</v>
      </c>
      <c r="B1382" s="429"/>
      <c r="C1382" s="429"/>
      <c r="D1382" s="429"/>
      <c r="E1382" s="429"/>
      <c r="F1382" s="429"/>
      <c r="G1382" s="429"/>
    </row>
    <row r="1383" spans="1:7" x14ac:dyDescent="0.25">
      <c r="A1383" s="8">
        <v>1</v>
      </c>
      <c r="B1383" s="23" t="s">
        <v>495</v>
      </c>
      <c r="C1383" s="1" t="s">
        <v>466</v>
      </c>
      <c r="D1383" s="1">
        <v>2010</v>
      </c>
      <c r="E1383" s="1">
        <v>2016</v>
      </c>
      <c r="F1383" s="299">
        <v>15895146</v>
      </c>
      <c r="G1383" s="1" t="s">
        <v>60</v>
      </c>
    </row>
    <row r="1384" spans="1:7" x14ac:dyDescent="0.25">
      <c r="A1384" s="8">
        <v>2</v>
      </c>
      <c r="B1384" s="22" t="s">
        <v>474</v>
      </c>
      <c r="C1384" s="165" t="s">
        <v>475</v>
      </c>
      <c r="D1384" s="113">
        <v>2016</v>
      </c>
      <c r="E1384" s="113">
        <v>2018</v>
      </c>
      <c r="F1384" s="85">
        <v>32500000</v>
      </c>
      <c r="G1384" s="1" t="s">
        <v>60</v>
      </c>
    </row>
    <row r="1385" spans="1:7" x14ac:dyDescent="0.35">
      <c r="A1385" s="8">
        <v>3</v>
      </c>
      <c r="B1385" s="122" t="s">
        <v>1028</v>
      </c>
      <c r="C1385" s="122"/>
      <c r="D1385" s="143">
        <v>2018</v>
      </c>
      <c r="E1385" s="113">
        <v>2018</v>
      </c>
      <c r="F1385" s="323">
        <v>3879330.79</v>
      </c>
      <c r="G1385" s="1" t="s">
        <v>60</v>
      </c>
    </row>
    <row r="1386" spans="1:7" x14ac:dyDescent="0.25">
      <c r="A1386" s="8">
        <v>4</v>
      </c>
      <c r="B1386" s="22" t="s">
        <v>1029</v>
      </c>
      <c r="C1386" s="165"/>
      <c r="D1386" s="113">
        <v>2018</v>
      </c>
      <c r="E1386" s="113">
        <v>2018</v>
      </c>
      <c r="F1386" s="85">
        <v>4999000</v>
      </c>
      <c r="G1386" s="1" t="s">
        <v>60</v>
      </c>
    </row>
    <row r="1387" spans="1:7" x14ac:dyDescent="0.35">
      <c r="A1387" s="8">
        <v>5</v>
      </c>
      <c r="B1387" s="122" t="s">
        <v>1184</v>
      </c>
      <c r="C1387" s="143" t="s">
        <v>466</v>
      </c>
      <c r="D1387" s="143">
        <v>2019</v>
      </c>
      <c r="E1387" s="113">
        <v>2018</v>
      </c>
      <c r="F1387" s="323">
        <v>7604211.3600000003</v>
      </c>
      <c r="G1387" s="14" t="s">
        <v>60</v>
      </c>
    </row>
    <row r="1388" spans="1:7" x14ac:dyDescent="0.35">
      <c r="A1388" s="8">
        <v>6</v>
      </c>
      <c r="B1388" s="122" t="s">
        <v>1299</v>
      </c>
      <c r="C1388" s="143" t="s">
        <v>466</v>
      </c>
      <c r="D1388" s="113">
        <v>2020</v>
      </c>
      <c r="E1388" s="113">
        <v>2020</v>
      </c>
      <c r="F1388" s="85">
        <v>4460727</v>
      </c>
      <c r="G1388" s="14" t="s">
        <v>60</v>
      </c>
    </row>
    <row r="1389" spans="1:7" x14ac:dyDescent="0.35">
      <c r="A1389" s="8">
        <v>7</v>
      </c>
      <c r="B1389" s="122" t="s">
        <v>1300</v>
      </c>
      <c r="C1389" s="122"/>
      <c r="D1389" s="143">
        <v>2021</v>
      </c>
      <c r="E1389" s="143">
        <v>2021</v>
      </c>
      <c r="F1389" s="326">
        <v>5032857</v>
      </c>
      <c r="G1389" s="14" t="s">
        <v>60</v>
      </c>
    </row>
    <row r="1390" spans="1:7" x14ac:dyDescent="0.25">
      <c r="A1390" s="430" t="s">
        <v>2</v>
      </c>
      <c r="B1390" s="430"/>
      <c r="C1390" s="430"/>
      <c r="D1390" s="430"/>
      <c r="E1390" s="430"/>
      <c r="F1390" s="270">
        <f>SUM(F1383:F1389)</f>
        <v>74371272.150000006</v>
      </c>
      <c r="G1390" s="145"/>
    </row>
    <row r="1391" spans="1:7" x14ac:dyDescent="0.25">
      <c r="A1391" s="429" t="s">
        <v>1</v>
      </c>
      <c r="B1391" s="429"/>
      <c r="C1391" s="429"/>
      <c r="D1391" s="429"/>
      <c r="E1391" s="429"/>
      <c r="F1391" s="429"/>
      <c r="G1391" s="429"/>
    </row>
    <row r="1392" spans="1:7" x14ac:dyDescent="0.35">
      <c r="A1392" s="8">
        <v>1</v>
      </c>
      <c r="B1392" s="122" t="s">
        <v>1466</v>
      </c>
      <c r="C1392" s="122"/>
      <c r="D1392" s="145">
        <v>2022</v>
      </c>
      <c r="E1392" s="36">
        <v>2022</v>
      </c>
      <c r="F1392" s="326">
        <v>5032857</v>
      </c>
      <c r="G1392" s="143" t="s">
        <v>76</v>
      </c>
    </row>
    <row r="1393" spans="1:7" x14ac:dyDescent="0.25">
      <c r="A1393" s="430" t="s">
        <v>2</v>
      </c>
      <c r="B1393" s="430"/>
      <c r="C1393" s="430"/>
      <c r="D1393" s="430"/>
      <c r="E1393" s="430"/>
      <c r="F1393" s="270">
        <f>SUM(F1392)</f>
        <v>5032857</v>
      </c>
      <c r="G1393" s="145"/>
    </row>
    <row r="1394" spans="1:7" ht="28.5" customHeight="1" x14ac:dyDescent="0.25">
      <c r="A1394" s="431" t="s">
        <v>10</v>
      </c>
      <c r="B1394" s="431"/>
      <c r="C1394" s="431"/>
      <c r="D1394" s="431"/>
      <c r="E1394" s="431"/>
      <c r="F1394" s="272">
        <f>F1393+F1390</f>
        <v>79404129.150000006</v>
      </c>
      <c r="G1394" s="13"/>
    </row>
    <row r="1395" spans="1:7" ht="28.5" customHeight="1" x14ac:dyDescent="0.25">
      <c r="A1395" s="459"/>
      <c r="B1395" s="459"/>
      <c r="C1395" s="459"/>
      <c r="D1395" s="459"/>
      <c r="E1395" s="459"/>
      <c r="F1395" s="459"/>
      <c r="G1395" s="459"/>
    </row>
    <row r="1396" spans="1:7" ht="36.950000000000003" customHeight="1" x14ac:dyDescent="0.25">
      <c r="A1396" s="428" t="s">
        <v>1481</v>
      </c>
      <c r="B1396" s="428"/>
      <c r="C1396" s="428"/>
      <c r="D1396" s="428"/>
      <c r="E1396" s="428"/>
      <c r="F1396" s="428"/>
      <c r="G1396" s="428"/>
    </row>
    <row r="1397" spans="1:7" x14ac:dyDescent="0.25">
      <c r="A1397" s="429" t="s">
        <v>0</v>
      </c>
      <c r="B1397" s="429"/>
      <c r="C1397" s="429"/>
      <c r="D1397" s="429"/>
      <c r="E1397" s="429"/>
      <c r="F1397" s="429"/>
      <c r="G1397" s="429"/>
    </row>
    <row r="1398" spans="1:7" x14ac:dyDescent="0.25">
      <c r="A1398" s="8">
        <v>1</v>
      </c>
      <c r="B1398" s="23" t="s">
        <v>1244</v>
      </c>
      <c r="C1398" s="1" t="s">
        <v>65</v>
      </c>
      <c r="D1398" s="1">
        <v>2020</v>
      </c>
      <c r="E1398" s="1">
        <v>2020</v>
      </c>
      <c r="F1398" s="299">
        <v>18188000</v>
      </c>
      <c r="G1398" s="1" t="s">
        <v>60</v>
      </c>
    </row>
    <row r="1399" spans="1:7" ht="47.25" customHeight="1" x14ac:dyDescent="0.25">
      <c r="A1399" s="8">
        <v>2</v>
      </c>
      <c r="B1399" s="96" t="s">
        <v>1289</v>
      </c>
      <c r="C1399" s="145" t="s">
        <v>149</v>
      </c>
      <c r="D1399" s="145">
        <v>2021</v>
      </c>
      <c r="E1399" s="145">
        <v>2021</v>
      </c>
      <c r="F1399" s="291">
        <v>3102928</v>
      </c>
      <c r="G1399" s="1" t="s">
        <v>60</v>
      </c>
    </row>
    <row r="1400" spans="1:7" x14ac:dyDescent="0.25">
      <c r="A1400" s="430" t="s">
        <v>2</v>
      </c>
      <c r="B1400" s="430"/>
      <c r="C1400" s="430"/>
      <c r="D1400" s="430"/>
      <c r="E1400" s="430"/>
      <c r="F1400" s="270">
        <f>SUM(F1398:F1399)</f>
        <v>21290928</v>
      </c>
      <c r="G1400" s="145"/>
    </row>
    <row r="1401" spans="1:7" x14ac:dyDescent="0.25">
      <c r="A1401" s="429" t="s">
        <v>1</v>
      </c>
      <c r="B1401" s="429"/>
      <c r="C1401" s="429"/>
      <c r="D1401" s="429"/>
      <c r="E1401" s="429"/>
      <c r="F1401" s="429"/>
      <c r="G1401" s="429"/>
    </row>
    <row r="1403" spans="1:7" x14ac:dyDescent="0.25">
      <c r="A1403" s="430" t="s">
        <v>2</v>
      </c>
      <c r="B1403" s="430"/>
      <c r="C1403" s="430"/>
      <c r="D1403" s="430"/>
      <c r="E1403" s="430"/>
      <c r="F1403" s="270">
        <f>SUM(F1402)</f>
        <v>0</v>
      </c>
      <c r="G1403" s="145"/>
    </row>
    <row r="1404" spans="1:7" ht="28.5" customHeight="1" x14ac:dyDescent="0.25">
      <c r="A1404" s="431" t="s">
        <v>10</v>
      </c>
      <c r="B1404" s="431"/>
      <c r="C1404" s="431"/>
      <c r="D1404" s="431"/>
      <c r="E1404" s="431"/>
      <c r="F1404" s="272">
        <f>F1403+F1400</f>
        <v>21290928</v>
      </c>
      <c r="G1404" s="13"/>
    </row>
    <row r="1405" spans="1:7" ht="28.5" customHeight="1" x14ac:dyDescent="0.25">
      <c r="A1405" s="335"/>
      <c r="B1405" s="335"/>
      <c r="C1405" s="335"/>
      <c r="D1405" s="335"/>
      <c r="E1405" s="335"/>
      <c r="F1405" s="335"/>
      <c r="G1405" s="335"/>
    </row>
    <row r="1406" spans="1:7" ht="28.5" customHeight="1" x14ac:dyDescent="0.25">
      <c r="A1406" s="335"/>
      <c r="B1406" s="335"/>
      <c r="C1406" s="335"/>
      <c r="D1406" s="335"/>
      <c r="E1406" s="335"/>
      <c r="F1406" s="335"/>
      <c r="G1406" s="335"/>
    </row>
    <row r="1407" spans="1:7" ht="28.5" customHeight="1" x14ac:dyDescent="0.25">
      <c r="A1407" s="444" t="s">
        <v>244</v>
      </c>
      <c r="B1407" s="445"/>
      <c r="C1407" s="445"/>
      <c r="D1407" s="445"/>
      <c r="E1407" s="445"/>
      <c r="F1407" s="445"/>
      <c r="G1407" s="446"/>
    </row>
    <row r="1408" spans="1:7" ht="28.5" customHeight="1" x14ac:dyDescent="0.25">
      <c r="A1408" s="447" t="s">
        <v>0</v>
      </c>
      <c r="B1408" s="448"/>
      <c r="C1408" s="448"/>
      <c r="D1408" s="448"/>
      <c r="E1408" s="448"/>
      <c r="F1408" s="448"/>
      <c r="G1408" s="449"/>
    </row>
    <row r="1409" spans="1:7" ht="28.5" customHeight="1" x14ac:dyDescent="0.25">
      <c r="A1409" s="8">
        <v>1</v>
      </c>
      <c r="B1409" s="19" t="s">
        <v>229</v>
      </c>
      <c r="C1409" s="148" t="s">
        <v>479</v>
      </c>
      <c r="D1409" s="158">
        <v>42314</v>
      </c>
      <c r="E1409" s="158">
        <v>42691</v>
      </c>
      <c r="F1409" s="68">
        <v>179054</v>
      </c>
      <c r="G1409" s="205" t="s">
        <v>60</v>
      </c>
    </row>
    <row r="1410" spans="1:7" ht="28.5" customHeight="1" x14ac:dyDescent="0.25">
      <c r="A1410" s="8">
        <v>2</v>
      </c>
      <c r="B1410" s="19" t="s">
        <v>241</v>
      </c>
      <c r="C1410" s="148" t="s">
        <v>479</v>
      </c>
      <c r="D1410" s="158">
        <v>42499</v>
      </c>
      <c r="E1410" s="158">
        <v>42734</v>
      </c>
      <c r="F1410" s="68">
        <v>1220182</v>
      </c>
      <c r="G1410" s="205" t="s">
        <v>60</v>
      </c>
    </row>
    <row r="1411" spans="1:7" ht="28.5" customHeight="1" x14ac:dyDescent="0.25">
      <c r="A1411" s="8">
        <v>3</v>
      </c>
      <c r="B1411" s="20" t="s">
        <v>230</v>
      </c>
      <c r="C1411" s="148" t="s">
        <v>479</v>
      </c>
      <c r="D1411" s="158">
        <v>42529</v>
      </c>
      <c r="E1411" s="158">
        <v>42709</v>
      </c>
      <c r="F1411" s="68">
        <v>137324</v>
      </c>
      <c r="G1411" s="205" t="s">
        <v>60</v>
      </c>
    </row>
    <row r="1412" spans="1:7" ht="28.5" customHeight="1" x14ac:dyDescent="0.25">
      <c r="A1412" s="8">
        <v>4</v>
      </c>
      <c r="B1412" s="20" t="s">
        <v>608</v>
      </c>
      <c r="C1412" s="148" t="s">
        <v>479</v>
      </c>
      <c r="D1412" s="158">
        <v>42872</v>
      </c>
      <c r="E1412" s="158">
        <v>42372</v>
      </c>
      <c r="F1412" s="68">
        <v>712682</v>
      </c>
      <c r="G1412" s="205" t="s">
        <v>60</v>
      </c>
    </row>
    <row r="1413" spans="1:7" ht="28.5" customHeight="1" x14ac:dyDescent="0.25">
      <c r="A1413" s="8">
        <v>5</v>
      </c>
      <c r="B1413" s="20" t="s">
        <v>610</v>
      </c>
      <c r="C1413" s="148" t="s">
        <v>479</v>
      </c>
      <c r="D1413" s="158">
        <v>42314</v>
      </c>
      <c r="E1413" s="158">
        <v>42691</v>
      </c>
      <c r="F1413" s="68">
        <v>477620</v>
      </c>
      <c r="G1413" s="205" t="s">
        <v>60</v>
      </c>
    </row>
    <row r="1414" spans="1:7" ht="28.5" customHeight="1" x14ac:dyDescent="0.25">
      <c r="A1414" s="8">
        <v>6</v>
      </c>
      <c r="B1414" s="20" t="s">
        <v>609</v>
      </c>
      <c r="C1414" s="148" t="s">
        <v>479</v>
      </c>
      <c r="D1414" s="158">
        <v>42482</v>
      </c>
      <c r="E1414" s="158">
        <v>42572</v>
      </c>
      <c r="F1414" s="68">
        <v>629237</v>
      </c>
      <c r="G1414" s="205" t="s">
        <v>60</v>
      </c>
    </row>
    <row r="1415" spans="1:7" ht="28.5" customHeight="1" x14ac:dyDescent="0.25">
      <c r="A1415" s="8">
        <v>7</v>
      </c>
      <c r="B1415" s="20" t="s">
        <v>537</v>
      </c>
      <c r="C1415" s="148" t="s">
        <v>479</v>
      </c>
      <c r="D1415" s="158">
        <v>40864</v>
      </c>
      <c r="E1415" s="158">
        <v>41488</v>
      </c>
      <c r="F1415" s="68">
        <v>6463149</v>
      </c>
      <c r="G1415" s="205" t="s">
        <v>60</v>
      </c>
    </row>
    <row r="1416" spans="1:7" ht="28.5" customHeight="1" x14ac:dyDescent="0.25">
      <c r="A1416" s="8">
        <v>8</v>
      </c>
      <c r="B1416" s="20" t="s">
        <v>607</v>
      </c>
      <c r="C1416" s="148" t="s">
        <v>479</v>
      </c>
      <c r="D1416" s="158">
        <v>42544</v>
      </c>
      <c r="E1416" s="158">
        <v>42856</v>
      </c>
      <c r="F1416" s="68">
        <v>1141759</v>
      </c>
      <c r="G1416" s="205" t="s">
        <v>60</v>
      </c>
    </row>
    <row r="1417" spans="1:7" ht="28.5" customHeight="1" x14ac:dyDescent="0.25">
      <c r="A1417" s="8">
        <v>9</v>
      </c>
      <c r="B1417" s="20" t="s">
        <v>1033</v>
      </c>
      <c r="C1417" s="148" t="s">
        <v>479</v>
      </c>
      <c r="D1417" s="158">
        <v>41634</v>
      </c>
      <c r="E1417" s="158">
        <v>42372</v>
      </c>
      <c r="F1417" s="231">
        <v>3493000</v>
      </c>
      <c r="G1417" s="205" t="s">
        <v>60</v>
      </c>
    </row>
    <row r="1418" spans="1:7" ht="28.5" customHeight="1" x14ac:dyDescent="0.25">
      <c r="A1418" s="8">
        <v>10</v>
      </c>
      <c r="B1418" s="20" t="s">
        <v>1034</v>
      </c>
      <c r="C1418" s="148" t="s">
        <v>479</v>
      </c>
      <c r="D1418" s="158">
        <v>42658</v>
      </c>
      <c r="E1418" s="158">
        <v>42856</v>
      </c>
      <c r="F1418" s="231">
        <v>130000</v>
      </c>
      <c r="G1418" s="205" t="s">
        <v>60</v>
      </c>
    </row>
    <row r="1419" spans="1:7" ht="28.5" customHeight="1" x14ac:dyDescent="0.25">
      <c r="A1419" s="8">
        <v>11</v>
      </c>
      <c r="B1419" s="20" t="s">
        <v>231</v>
      </c>
      <c r="C1419" s="148" t="s">
        <v>479</v>
      </c>
      <c r="D1419" s="158">
        <v>42536</v>
      </c>
      <c r="E1419" s="158">
        <v>42952</v>
      </c>
      <c r="F1419" s="231">
        <v>1038000</v>
      </c>
      <c r="G1419" s="205" t="s">
        <v>60</v>
      </c>
    </row>
    <row r="1420" spans="1:7" ht="28.5" customHeight="1" x14ac:dyDescent="0.25">
      <c r="A1420" s="8">
        <v>12</v>
      </c>
      <c r="B1420" s="20" t="s">
        <v>232</v>
      </c>
      <c r="C1420" s="148" t="s">
        <v>479</v>
      </c>
      <c r="D1420" s="158">
        <v>42187</v>
      </c>
      <c r="E1420" s="158">
        <v>42949</v>
      </c>
      <c r="F1420" s="231">
        <v>1688117.35</v>
      </c>
      <c r="G1420" s="205" t="s">
        <v>60</v>
      </c>
    </row>
    <row r="1421" spans="1:7" ht="28.5" customHeight="1" x14ac:dyDescent="0.25">
      <c r="A1421" s="8">
        <v>13</v>
      </c>
      <c r="B1421" s="20" t="s">
        <v>233</v>
      </c>
      <c r="C1421" s="148" t="s">
        <v>479</v>
      </c>
      <c r="D1421" s="158">
        <v>42513</v>
      </c>
      <c r="E1421" s="158">
        <v>42952</v>
      </c>
      <c r="F1421" s="231">
        <v>1759000</v>
      </c>
      <c r="G1421" s="205" t="s">
        <v>60</v>
      </c>
    </row>
    <row r="1422" spans="1:7" ht="28.5" customHeight="1" x14ac:dyDescent="0.25">
      <c r="A1422" s="8">
        <v>14</v>
      </c>
      <c r="B1422" s="20" t="s">
        <v>234</v>
      </c>
      <c r="C1422" s="148" t="s">
        <v>479</v>
      </c>
      <c r="D1422" s="158">
        <v>42500</v>
      </c>
      <c r="E1422" s="158">
        <v>42946</v>
      </c>
      <c r="F1422" s="231">
        <v>339200</v>
      </c>
      <c r="G1422" s="205" t="s">
        <v>60</v>
      </c>
    </row>
    <row r="1423" spans="1:7" ht="28.5" customHeight="1" x14ac:dyDescent="0.25">
      <c r="A1423" s="8">
        <v>15</v>
      </c>
      <c r="B1423" s="20" t="s">
        <v>235</v>
      </c>
      <c r="C1423" s="148" t="s">
        <v>479</v>
      </c>
      <c r="D1423" s="158">
        <v>42314</v>
      </c>
      <c r="E1423" s="158">
        <v>42936</v>
      </c>
      <c r="F1423" s="85" t="s">
        <v>236</v>
      </c>
      <c r="G1423" s="205" t="s">
        <v>60</v>
      </c>
    </row>
    <row r="1424" spans="1:7" ht="28.5" customHeight="1" x14ac:dyDescent="0.25">
      <c r="A1424" s="8">
        <v>16</v>
      </c>
      <c r="B1424" s="20" t="s">
        <v>237</v>
      </c>
      <c r="C1424" s="148" t="s">
        <v>479</v>
      </c>
      <c r="D1424" s="158">
        <v>42326</v>
      </c>
      <c r="E1424" s="158">
        <v>42946</v>
      </c>
      <c r="F1424" s="85">
        <v>102533</v>
      </c>
      <c r="G1424" s="205" t="s">
        <v>60</v>
      </c>
    </row>
    <row r="1425" spans="1:7" ht="28.5" customHeight="1" x14ac:dyDescent="0.25">
      <c r="A1425" s="8">
        <v>17</v>
      </c>
      <c r="B1425" s="20" t="s">
        <v>238</v>
      </c>
      <c r="C1425" s="148" t="s">
        <v>479</v>
      </c>
      <c r="D1425" s="158">
        <v>42326</v>
      </c>
      <c r="E1425" s="158">
        <v>43038</v>
      </c>
      <c r="F1425" s="85">
        <v>1624186</v>
      </c>
      <c r="G1425" s="205" t="s">
        <v>60</v>
      </c>
    </row>
    <row r="1426" spans="1:7" ht="28.5" customHeight="1" x14ac:dyDescent="0.25">
      <c r="A1426" s="8">
        <v>18</v>
      </c>
      <c r="B1426" s="20" t="s">
        <v>239</v>
      </c>
      <c r="C1426" s="148" t="s">
        <v>479</v>
      </c>
      <c r="D1426" s="158">
        <v>42314</v>
      </c>
      <c r="E1426" s="158">
        <v>42967</v>
      </c>
      <c r="F1426" s="85">
        <v>267816.06</v>
      </c>
      <c r="G1426" s="205" t="s">
        <v>60</v>
      </c>
    </row>
    <row r="1427" spans="1:7" ht="28.5" customHeight="1" x14ac:dyDescent="0.25">
      <c r="A1427" s="8">
        <v>19</v>
      </c>
      <c r="B1427" s="20" t="s">
        <v>240</v>
      </c>
      <c r="C1427" s="148" t="s">
        <v>479</v>
      </c>
      <c r="D1427" s="158">
        <v>42657</v>
      </c>
      <c r="E1427" s="158">
        <v>43023</v>
      </c>
      <c r="F1427" s="85">
        <v>835774.32</v>
      </c>
      <c r="G1427" s="205" t="s">
        <v>60</v>
      </c>
    </row>
    <row r="1428" spans="1:7" ht="28.5" customHeight="1" x14ac:dyDescent="0.25">
      <c r="A1428" s="8">
        <v>20</v>
      </c>
      <c r="B1428" s="20" t="s">
        <v>241</v>
      </c>
      <c r="C1428" s="148" t="s">
        <v>479</v>
      </c>
      <c r="D1428" s="158">
        <v>42480</v>
      </c>
      <c r="E1428" s="158">
        <v>42967</v>
      </c>
      <c r="F1428" s="85">
        <v>1110000</v>
      </c>
      <c r="G1428" s="205" t="s">
        <v>60</v>
      </c>
    </row>
    <row r="1429" spans="1:7" ht="28.5" customHeight="1" x14ac:dyDescent="0.25">
      <c r="A1429" s="8">
        <v>21</v>
      </c>
      <c r="B1429" s="20" t="s">
        <v>242</v>
      </c>
      <c r="C1429" s="148" t="s">
        <v>479</v>
      </c>
      <c r="D1429" s="158">
        <v>42599</v>
      </c>
      <c r="E1429" s="158">
        <v>42936</v>
      </c>
      <c r="F1429" s="85">
        <v>2726000</v>
      </c>
      <c r="G1429" s="205" t="s">
        <v>60</v>
      </c>
    </row>
    <row r="1430" spans="1:7" ht="28.5" customHeight="1" x14ac:dyDescent="0.25">
      <c r="A1430" s="8">
        <v>22</v>
      </c>
      <c r="B1430" s="20" t="s">
        <v>243</v>
      </c>
      <c r="C1430" s="148" t="s">
        <v>479</v>
      </c>
      <c r="D1430" s="158">
        <v>42522</v>
      </c>
      <c r="E1430" s="158">
        <v>43016</v>
      </c>
      <c r="F1430" s="85">
        <v>1727000</v>
      </c>
      <c r="G1430" s="205" t="s">
        <v>60</v>
      </c>
    </row>
    <row r="1431" spans="1:7" ht="28.5" customHeight="1" x14ac:dyDescent="0.35">
      <c r="A1431" s="8">
        <v>23</v>
      </c>
      <c r="B1431" s="356" t="s">
        <v>1272</v>
      </c>
      <c r="C1431" s="359" t="s">
        <v>149</v>
      </c>
      <c r="D1431" s="359">
        <v>2020</v>
      </c>
      <c r="E1431" s="359">
        <v>2021</v>
      </c>
      <c r="F1431" s="358">
        <v>4282054</v>
      </c>
      <c r="G1431" s="205" t="s">
        <v>60</v>
      </c>
    </row>
    <row r="1432" spans="1:7" ht="28.5" customHeight="1" x14ac:dyDescent="0.35">
      <c r="A1432" s="8">
        <v>24</v>
      </c>
      <c r="B1432" s="357" t="s">
        <v>1273</v>
      </c>
      <c r="C1432" s="359" t="s">
        <v>149</v>
      </c>
      <c r="D1432" s="359">
        <v>2020</v>
      </c>
      <c r="E1432" s="359">
        <v>2021</v>
      </c>
      <c r="F1432" s="358">
        <v>1041447</v>
      </c>
      <c r="G1432" s="205" t="s">
        <v>60</v>
      </c>
    </row>
    <row r="1433" spans="1:7" ht="28.5" customHeight="1" x14ac:dyDescent="0.35">
      <c r="A1433" s="8">
        <v>25</v>
      </c>
      <c r="B1433" s="356" t="s">
        <v>1274</v>
      </c>
      <c r="C1433" s="359" t="s">
        <v>149</v>
      </c>
      <c r="D1433" s="359">
        <v>2020</v>
      </c>
      <c r="E1433" s="359">
        <v>2021</v>
      </c>
      <c r="F1433" s="358">
        <v>500000</v>
      </c>
      <c r="G1433" s="205" t="s">
        <v>60</v>
      </c>
    </row>
    <row r="1434" spans="1:7" x14ac:dyDescent="0.35">
      <c r="A1434" s="8">
        <v>26</v>
      </c>
      <c r="B1434" s="356" t="s">
        <v>1470</v>
      </c>
      <c r="C1434" s="359" t="s">
        <v>149</v>
      </c>
      <c r="D1434" s="30">
        <v>2021</v>
      </c>
      <c r="E1434" s="30">
        <v>2022</v>
      </c>
      <c r="F1434" s="292">
        <v>3329000</v>
      </c>
      <c r="G1434" s="205" t="s">
        <v>60</v>
      </c>
    </row>
    <row r="1435" spans="1:7" ht="28.5" customHeight="1" x14ac:dyDescent="0.4">
      <c r="A1435" s="430" t="s">
        <v>8</v>
      </c>
      <c r="B1435" s="430"/>
      <c r="C1435" s="430"/>
      <c r="D1435" s="430"/>
      <c r="E1435" s="430"/>
      <c r="F1435" s="300">
        <f>SUM(F1409:F1434)</f>
        <v>36954134.730000004</v>
      </c>
      <c r="G1435" s="145"/>
    </row>
    <row r="1436" spans="1:7" ht="28.5" customHeight="1" x14ac:dyDescent="0.25">
      <c r="A1436" s="429" t="s">
        <v>1</v>
      </c>
      <c r="B1436" s="429"/>
      <c r="C1436" s="429"/>
      <c r="D1436" s="429"/>
      <c r="E1436" s="429"/>
      <c r="F1436" s="429"/>
      <c r="G1436" s="429"/>
    </row>
    <row r="1437" spans="1:7" x14ac:dyDescent="0.35">
      <c r="A1437" s="8" t="s">
        <v>1308</v>
      </c>
      <c r="B1437" s="356" t="s">
        <v>1469</v>
      </c>
      <c r="C1437" s="359" t="s">
        <v>149</v>
      </c>
      <c r="D1437" s="30">
        <v>2022</v>
      </c>
      <c r="E1437" s="30">
        <v>2024</v>
      </c>
      <c r="F1437" s="292">
        <v>0</v>
      </c>
      <c r="G1437" s="373" t="s">
        <v>76</v>
      </c>
    </row>
    <row r="1438" spans="1:7" x14ac:dyDescent="0.35">
      <c r="A1438" s="8" t="s">
        <v>1309</v>
      </c>
      <c r="B1438" s="357" t="s">
        <v>1499</v>
      </c>
      <c r="C1438" s="359" t="s">
        <v>149</v>
      </c>
      <c r="D1438" s="30">
        <v>2022</v>
      </c>
      <c r="E1438" s="30">
        <v>2023</v>
      </c>
      <c r="F1438" s="292">
        <v>8200030.1399999997</v>
      </c>
      <c r="G1438" s="373" t="s">
        <v>76</v>
      </c>
    </row>
    <row r="1439" spans="1:7" x14ac:dyDescent="0.35">
      <c r="A1439" s="8" t="s">
        <v>1310</v>
      </c>
      <c r="B1439" s="357" t="s">
        <v>1500</v>
      </c>
      <c r="C1439" s="359" t="s">
        <v>149</v>
      </c>
      <c r="D1439" s="30">
        <v>2021</v>
      </c>
      <c r="E1439" s="30">
        <v>2023</v>
      </c>
      <c r="F1439" s="292">
        <v>2311386.87</v>
      </c>
      <c r="G1439" s="373" t="s">
        <v>76</v>
      </c>
    </row>
    <row r="1440" spans="1:7" x14ac:dyDescent="0.25">
      <c r="A1440" s="8" t="s">
        <v>1311</v>
      </c>
      <c r="B1440" s="21" t="s">
        <v>1501</v>
      </c>
      <c r="C1440" s="130" t="s">
        <v>149</v>
      </c>
      <c r="D1440" s="30">
        <v>2022</v>
      </c>
      <c r="E1440" s="30">
        <v>2023</v>
      </c>
      <c r="F1440" s="292">
        <v>14658990</v>
      </c>
      <c r="G1440" s="373" t="s">
        <v>76</v>
      </c>
    </row>
    <row r="1441" spans="1:7" ht="28.5" customHeight="1" x14ac:dyDescent="0.4">
      <c r="A1441" s="430" t="s">
        <v>8</v>
      </c>
      <c r="B1441" s="430"/>
      <c r="C1441" s="430"/>
      <c r="D1441" s="430"/>
      <c r="E1441" s="430"/>
      <c r="F1441" s="300">
        <f>SUM(F1437:F1440)</f>
        <v>25170407.009999998</v>
      </c>
      <c r="G1441" s="145"/>
    </row>
    <row r="1442" spans="1:7" ht="28.5" customHeight="1" x14ac:dyDescent="0.25">
      <c r="A1442" s="431" t="s">
        <v>2</v>
      </c>
      <c r="B1442" s="431"/>
      <c r="C1442" s="431"/>
      <c r="D1442" s="431"/>
      <c r="E1442" s="431"/>
      <c r="F1442" s="272">
        <f>F1441+F1435</f>
        <v>62124541.740000002</v>
      </c>
      <c r="G1442" s="206"/>
    </row>
    <row r="1443" spans="1:7" ht="28.5" customHeight="1" x14ac:dyDescent="0.25">
      <c r="A1443" s="459"/>
      <c r="B1443" s="459"/>
      <c r="C1443" s="459"/>
      <c r="D1443" s="459"/>
      <c r="E1443" s="459"/>
      <c r="F1443" s="459"/>
      <c r="G1443" s="459"/>
    </row>
    <row r="1444" spans="1:7" ht="28.5" customHeight="1" x14ac:dyDescent="0.25">
      <c r="A1444" s="428" t="s">
        <v>515</v>
      </c>
      <c r="B1444" s="428"/>
      <c r="C1444" s="428"/>
      <c r="D1444" s="428"/>
      <c r="E1444" s="428"/>
      <c r="F1444" s="428"/>
      <c r="G1444" s="428"/>
    </row>
    <row r="1445" spans="1:7" ht="28.5" customHeight="1" x14ac:dyDescent="0.25">
      <c r="A1445" s="429" t="s">
        <v>0</v>
      </c>
      <c r="B1445" s="429"/>
      <c r="C1445" s="429"/>
      <c r="D1445" s="429"/>
      <c r="E1445" s="429"/>
      <c r="F1445" s="429"/>
      <c r="G1445" s="429"/>
    </row>
    <row r="1446" spans="1:7" ht="28.5" customHeight="1" x14ac:dyDescent="0.25">
      <c r="A1446" s="164">
        <v>1</v>
      </c>
      <c r="B1446" s="78" t="s">
        <v>496</v>
      </c>
      <c r="C1446" s="148" t="s">
        <v>155</v>
      </c>
      <c r="D1446" s="71">
        <v>41871</v>
      </c>
      <c r="E1446" s="72" t="s">
        <v>497</v>
      </c>
      <c r="F1446" s="70">
        <v>20000000</v>
      </c>
      <c r="G1446" s="205" t="s">
        <v>60</v>
      </c>
    </row>
    <row r="1447" spans="1:7" ht="28.5" customHeight="1" x14ac:dyDescent="0.25">
      <c r="A1447" s="164">
        <v>2</v>
      </c>
      <c r="B1447" s="73" t="s">
        <v>498</v>
      </c>
      <c r="C1447" s="148" t="s">
        <v>155</v>
      </c>
      <c r="D1447" s="71">
        <v>42502</v>
      </c>
      <c r="E1447" s="72" t="s">
        <v>499</v>
      </c>
      <c r="F1447" s="69">
        <v>213000</v>
      </c>
      <c r="G1447" s="205" t="s">
        <v>60</v>
      </c>
    </row>
    <row r="1448" spans="1:7" ht="28.5" customHeight="1" x14ac:dyDescent="0.25">
      <c r="A1448" s="164">
        <v>3</v>
      </c>
      <c r="B1448" s="78" t="s">
        <v>500</v>
      </c>
      <c r="C1448" s="148" t="s">
        <v>155</v>
      </c>
      <c r="D1448" s="71">
        <v>41344</v>
      </c>
      <c r="E1448" s="72" t="s">
        <v>501</v>
      </c>
      <c r="F1448" s="70">
        <v>6000000</v>
      </c>
      <c r="G1448" s="205" t="s">
        <v>60</v>
      </c>
    </row>
    <row r="1449" spans="1:7" ht="28.5" customHeight="1" x14ac:dyDescent="0.35">
      <c r="A1449" s="164">
        <v>4</v>
      </c>
      <c r="B1449" s="74" t="s">
        <v>502</v>
      </c>
      <c r="C1449" s="148" t="s">
        <v>155</v>
      </c>
      <c r="D1449" s="71">
        <v>42454</v>
      </c>
      <c r="E1449" s="71">
        <v>42549</v>
      </c>
      <c r="F1449" s="70">
        <v>5000000</v>
      </c>
      <c r="G1449" s="205" t="s">
        <v>60</v>
      </c>
    </row>
    <row r="1450" spans="1:7" ht="28.5" customHeight="1" x14ac:dyDescent="0.25">
      <c r="A1450" s="164">
        <v>5</v>
      </c>
      <c r="B1450" s="78" t="s">
        <v>503</v>
      </c>
      <c r="C1450" s="148" t="s">
        <v>155</v>
      </c>
      <c r="D1450" s="71">
        <v>42149</v>
      </c>
      <c r="E1450" s="72" t="s">
        <v>504</v>
      </c>
      <c r="F1450" s="70">
        <v>2250000</v>
      </c>
      <c r="G1450" s="205" t="s">
        <v>60</v>
      </c>
    </row>
    <row r="1451" spans="1:7" ht="28.5" customHeight="1" x14ac:dyDescent="0.25">
      <c r="A1451" s="164">
        <v>6</v>
      </c>
      <c r="B1451" s="78" t="s">
        <v>505</v>
      </c>
      <c r="C1451" s="148" t="s">
        <v>155</v>
      </c>
      <c r="D1451" s="71">
        <v>41555</v>
      </c>
      <c r="E1451" s="72" t="s">
        <v>506</v>
      </c>
      <c r="F1451" s="70">
        <v>7617000</v>
      </c>
      <c r="G1451" s="205" t="s">
        <v>60</v>
      </c>
    </row>
    <row r="1452" spans="1:7" ht="28.5" customHeight="1" x14ac:dyDescent="0.25">
      <c r="A1452" s="164">
        <v>7</v>
      </c>
      <c r="B1452" s="78" t="s">
        <v>507</v>
      </c>
      <c r="C1452" s="148" t="s">
        <v>155</v>
      </c>
      <c r="D1452" s="75">
        <v>41389</v>
      </c>
      <c r="E1452" s="76">
        <v>41869</v>
      </c>
      <c r="F1452" s="70">
        <v>1700000</v>
      </c>
      <c r="G1452" s="205" t="s">
        <v>60</v>
      </c>
    </row>
    <row r="1453" spans="1:7" ht="28.5" customHeight="1" x14ac:dyDescent="0.25">
      <c r="A1453" s="164">
        <v>8</v>
      </c>
      <c r="B1453" s="78" t="s">
        <v>508</v>
      </c>
      <c r="C1453" s="148" t="s">
        <v>155</v>
      </c>
      <c r="D1453" s="75">
        <v>41007</v>
      </c>
      <c r="E1453" s="76">
        <v>41337</v>
      </c>
      <c r="F1453" s="70">
        <v>2900000</v>
      </c>
      <c r="G1453" s="205" t="s">
        <v>60</v>
      </c>
    </row>
    <row r="1454" spans="1:7" ht="28.5" customHeight="1" x14ac:dyDescent="0.35">
      <c r="A1454" s="164">
        <v>9</v>
      </c>
      <c r="B1454" s="74" t="s">
        <v>509</v>
      </c>
      <c r="C1454" s="148" t="s">
        <v>155</v>
      </c>
      <c r="D1454" s="150">
        <v>2002</v>
      </c>
      <c r="E1454" s="150">
        <v>20017</v>
      </c>
      <c r="F1454" s="70">
        <v>15000000</v>
      </c>
      <c r="G1454" s="205" t="s">
        <v>60</v>
      </c>
    </row>
    <row r="1455" spans="1:7" ht="28.5" customHeight="1" x14ac:dyDescent="0.25">
      <c r="A1455" s="164">
        <v>10</v>
      </c>
      <c r="B1455" s="78" t="s">
        <v>510</v>
      </c>
      <c r="C1455" s="148" t="s">
        <v>155</v>
      </c>
      <c r="D1455" s="150">
        <v>2002</v>
      </c>
      <c r="E1455" s="150">
        <v>2017</v>
      </c>
      <c r="F1455" s="70">
        <v>13000000</v>
      </c>
      <c r="G1455" s="205" t="s">
        <v>60</v>
      </c>
    </row>
    <row r="1456" spans="1:7" ht="28.5" customHeight="1" x14ac:dyDescent="0.25">
      <c r="A1456" s="164">
        <v>11</v>
      </c>
      <c r="B1456" s="78" t="s">
        <v>511</v>
      </c>
      <c r="C1456" s="148" t="s">
        <v>155</v>
      </c>
      <c r="D1456" s="75">
        <v>41071</v>
      </c>
      <c r="E1456" s="76">
        <v>41227</v>
      </c>
      <c r="F1456" s="70">
        <v>1200000</v>
      </c>
      <c r="G1456" s="205" t="s">
        <v>60</v>
      </c>
    </row>
    <row r="1457" spans="1:7" ht="28.5" customHeight="1" x14ac:dyDescent="0.25">
      <c r="A1457" s="164">
        <v>12</v>
      </c>
      <c r="B1457" s="78" t="s">
        <v>512</v>
      </c>
      <c r="C1457" s="148" t="s">
        <v>155</v>
      </c>
      <c r="D1457" s="150">
        <v>2002</v>
      </c>
      <c r="E1457" s="150">
        <v>20017</v>
      </c>
      <c r="F1457" s="70">
        <v>1500000</v>
      </c>
      <c r="G1457" s="205" t="s">
        <v>60</v>
      </c>
    </row>
    <row r="1458" spans="1:7" ht="28.5" customHeight="1" x14ac:dyDescent="0.25">
      <c r="A1458" s="164">
        <v>13</v>
      </c>
      <c r="B1458" s="162" t="s">
        <v>513</v>
      </c>
      <c r="C1458" s="148" t="s">
        <v>155</v>
      </c>
      <c r="D1458" s="166">
        <v>42685</v>
      </c>
      <c r="E1458" s="166">
        <v>43218</v>
      </c>
      <c r="F1458" s="85">
        <v>4500000</v>
      </c>
      <c r="G1458" s="205" t="s">
        <v>60</v>
      </c>
    </row>
    <row r="1459" spans="1:7" ht="28.5" customHeight="1" x14ac:dyDescent="0.25">
      <c r="A1459" s="164">
        <v>14</v>
      </c>
      <c r="B1459" s="190" t="s">
        <v>514</v>
      </c>
      <c r="C1459" s="148" t="s">
        <v>155</v>
      </c>
      <c r="D1459" s="77">
        <v>42839</v>
      </c>
      <c r="E1459" s="77">
        <v>43019</v>
      </c>
      <c r="F1459" s="85">
        <v>5500000</v>
      </c>
      <c r="G1459" s="205" t="s">
        <v>60</v>
      </c>
    </row>
    <row r="1460" spans="1:7" ht="28.5" customHeight="1" x14ac:dyDescent="0.25">
      <c r="A1460" s="164">
        <v>15</v>
      </c>
      <c r="B1460" s="190" t="s">
        <v>974</v>
      </c>
      <c r="C1460" s="148" t="s">
        <v>975</v>
      </c>
      <c r="D1460" s="170">
        <v>2016</v>
      </c>
      <c r="E1460" s="170">
        <v>2017</v>
      </c>
      <c r="F1460" s="85">
        <v>550000</v>
      </c>
      <c r="G1460" s="205" t="s">
        <v>60</v>
      </c>
    </row>
    <row r="1461" spans="1:7" ht="28.5" customHeight="1" x14ac:dyDescent="0.25">
      <c r="A1461" s="164">
        <v>16</v>
      </c>
      <c r="B1461" s="190" t="s">
        <v>976</v>
      </c>
      <c r="C1461" s="148" t="s">
        <v>977</v>
      </c>
      <c r="D1461" s="170">
        <v>2017</v>
      </c>
      <c r="E1461" s="170">
        <v>2017</v>
      </c>
      <c r="F1461" s="85">
        <v>418000</v>
      </c>
      <c r="G1461" s="205" t="s">
        <v>60</v>
      </c>
    </row>
    <row r="1462" spans="1:7" ht="28.5" customHeight="1" x14ac:dyDescent="0.25">
      <c r="A1462" s="164">
        <v>17</v>
      </c>
      <c r="B1462" s="78" t="s">
        <v>611</v>
      </c>
      <c r="C1462" s="148" t="s">
        <v>155</v>
      </c>
      <c r="D1462" s="77">
        <v>43017</v>
      </c>
      <c r="E1462" s="77">
        <v>43243</v>
      </c>
      <c r="F1462" s="85">
        <v>1519000</v>
      </c>
      <c r="G1462" s="205" t="s">
        <v>60</v>
      </c>
    </row>
    <row r="1463" spans="1:7" ht="28.5" customHeight="1" x14ac:dyDescent="0.25">
      <c r="A1463" s="164">
        <v>18</v>
      </c>
      <c r="B1463" s="79" t="s">
        <v>612</v>
      </c>
      <c r="C1463" s="148" t="s">
        <v>155</v>
      </c>
      <c r="D1463" s="77">
        <v>43052</v>
      </c>
      <c r="E1463" s="77">
        <v>43262</v>
      </c>
      <c r="F1463" s="85">
        <v>638000</v>
      </c>
      <c r="G1463" s="205" t="s">
        <v>60</v>
      </c>
    </row>
    <row r="1464" spans="1:7" ht="28.5" customHeight="1" x14ac:dyDescent="0.25">
      <c r="A1464" s="164">
        <v>19</v>
      </c>
      <c r="B1464" s="79" t="s">
        <v>978</v>
      </c>
      <c r="C1464" s="193" t="s">
        <v>980</v>
      </c>
      <c r="D1464" s="170">
        <v>2002</v>
      </c>
      <c r="E1464" s="170" t="s">
        <v>981</v>
      </c>
      <c r="F1464" s="85">
        <v>720000</v>
      </c>
      <c r="G1464" s="205" t="s">
        <v>60</v>
      </c>
    </row>
    <row r="1465" spans="1:7" ht="28.5" customHeight="1" x14ac:dyDescent="0.25">
      <c r="A1465" s="164">
        <v>20</v>
      </c>
      <c r="B1465" s="79" t="s">
        <v>982</v>
      </c>
      <c r="C1465" s="193" t="s">
        <v>980</v>
      </c>
      <c r="D1465" s="170" t="s">
        <v>983</v>
      </c>
      <c r="E1465" s="170" t="s">
        <v>981</v>
      </c>
      <c r="F1465" s="85">
        <v>700000</v>
      </c>
      <c r="G1465" s="205" t="s">
        <v>60</v>
      </c>
    </row>
    <row r="1466" spans="1:7" ht="28.5" customHeight="1" x14ac:dyDescent="0.25">
      <c r="A1466" s="164">
        <v>21</v>
      </c>
      <c r="B1466" s="79" t="s">
        <v>979</v>
      </c>
      <c r="C1466" s="193" t="s">
        <v>980</v>
      </c>
      <c r="D1466" s="170" t="s">
        <v>983</v>
      </c>
      <c r="E1466" s="170" t="s">
        <v>981</v>
      </c>
      <c r="F1466" s="85">
        <v>1150000</v>
      </c>
      <c r="G1466" s="205" t="s">
        <v>60</v>
      </c>
    </row>
    <row r="1467" spans="1:7" ht="28.5" customHeight="1" x14ac:dyDescent="0.25">
      <c r="A1467" s="164">
        <v>22</v>
      </c>
      <c r="B1467" s="79" t="s">
        <v>984</v>
      </c>
      <c r="C1467" s="193" t="s">
        <v>980</v>
      </c>
      <c r="D1467" s="170" t="s">
        <v>983</v>
      </c>
      <c r="E1467" s="170" t="s">
        <v>981</v>
      </c>
      <c r="F1467" s="85">
        <v>105000</v>
      </c>
      <c r="G1467" s="205" t="s">
        <v>60</v>
      </c>
    </row>
    <row r="1468" spans="1:7" ht="28.5" customHeight="1" x14ac:dyDescent="0.25">
      <c r="A1468" s="164">
        <v>23</v>
      </c>
      <c r="B1468" s="79" t="s">
        <v>985</v>
      </c>
      <c r="C1468" s="193" t="s">
        <v>980</v>
      </c>
      <c r="D1468" s="170" t="s">
        <v>983</v>
      </c>
      <c r="E1468" s="170" t="s">
        <v>981</v>
      </c>
      <c r="F1468" s="85">
        <v>1000000</v>
      </c>
      <c r="G1468" s="205" t="s">
        <v>60</v>
      </c>
    </row>
    <row r="1469" spans="1:7" ht="32.25" customHeight="1" x14ac:dyDescent="0.4">
      <c r="A1469" s="430" t="s">
        <v>8</v>
      </c>
      <c r="B1469" s="430"/>
      <c r="C1469" s="430"/>
      <c r="D1469" s="430"/>
      <c r="E1469" s="430"/>
      <c r="F1469" s="300">
        <f>SUM(F1446:F1468)</f>
        <v>93180000</v>
      </c>
      <c r="G1469" s="205"/>
    </row>
    <row r="1470" spans="1:7" ht="28.5" customHeight="1" x14ac:dyDescent="0.25">
      <c r="A1470" s="429" t="s">
        <v>1</v>
      </c>
      <c r="B1470" s="429"/>
      <c r="C1470" s="429"/>
      <c r="D1470" s="429"/>
      <c r="E1470" s="429"/>
      <c r="F1470" s="429"/>
      <c r="G1470" s="429"/>
    </row>
    <row r="1471" spans="1:7" ht="28.5" customHeight="1" x14ac:dyDescent="0.25">
      <c r="A1471" s="8">
        <v>1</v>
      </c>
      <c r="B1471" s="78"/>
      <c r="C1471" s="148"/>
      <c r="D1471" s="77"/>
      <c r="E1471" s="77"/>
      <c r="F1471" s="85"/>
      <c r="G1471" s="205"/>
    </row>
    <row r="1472" spans="1:7" x14ac:dyDescent="0.4">
      <c r="A1472" s="430" t="s">
        <v>2</v>
      </c>
      <c r="B1472" s="430"/>
      <c r="C1472" s="430"/>
      <c r="D1472" s="430"/>
      <c r="E1472" s="430"/>
      <c r="F1472" s="300">
        <f>SUM(F1471:F1471)</f>
        <v>0</v>
      </c>
      <c r="G1472" s="205"/>
    </row>
    <row r="1473" spans="1:7" ht="28.5" x14ac:dyDescent="0.3">
      <c r="A1473" s="431" t="s">
        <v>10</v>
      </c>
      <c r="B1473" s="431"/>
      <c r="C1473" s="431"/>
      <c r="D1473" s="431"/>
      <c r="E1473" s="431"/>
      <c r="F1473" s="272">
        <f>F1472+F1469</f>
        <v>93180000</v>
      </c>
      <c r="G1473" s="39"/>
    </row>
    <row r="1474" spans="1:7" ht="28.5" x14ac:dyDescent="0.25">
      <c r="A1474" s="459"/>
      <c r="B1474" s="459"/>
      <c r="C1474" s="459"/>
      <c r="D1474" s="459"/>
      <c r="E1474" s="459"/>
      <c r="F1474" s="459"/>
      <c r="G1474" s="459"/>
    </row>
    <row r="1475" spans="1:7" ht="33.75" customHeight="1" x14ac:dyDescent="0.25">
      <c r="A1475" s="428" t="s">
        <v>516</v>
      </c>
      <c r="B1475" s="428"/>
      <c r="C1475" s="428"/>
      <c r="D1475" s="428"/>
      <c r="E1475" s="428"/>
      <c r="F1475" s="428"/>
      <c r="G1475" s="428"/>
    </row>
    <row r="1476" spans="1:7" x14ac:dyDescent="0.25">
      <c r="A1476" s="429" t="s">
        <v>0</v>
      </c>
      <c r="B1476" s="429"/>
      <c r="C1476" s="429"/>
      <c r="D1476" s="429"/>
      <c r="E1476" s="429"/>
      <c r="F1476" s="429"/>
      <c r="G1476" s="429"/>
    </row>
    <row r="1477" spans="1:7" ht="28.5" customHeight="1" x14ac:dyDescent="0.25">
      <c r="A1477" s="164">
        <v>1</v>
      </c>
      <c r="B1477" s="207" t="s">
        <v>761</v>
      </c>
      <c r="C1477" s="131" t="s">
        <v>762</v>
      </c>
      <c r="D1477" s="127">
        <v>41856</v>
      </c>
      <c r="E1477" s="127">
        <v>43337</v>
      </c>
      <c r="F1477" s="301">
        <v>2824617.32</v>
      </c>
      <c r="G1477" s="205" t="s">
        <v>60</v>
      </c>
    </row>
    <row r="1478" spans="1:7" ht="28.5" customHeight="1" x14ac:dyDescent="0.35">
      <c r="A1478" s="164">
        <v>2</v>
      </c>
      <c r="B1478" s="129" t="s">
        <v>763</v>
      </c>
      <c r="C1478" s="131" t="s">
        <v>764</v>
      </c>
      <c r="D1478" s="130">
        <v>2010</v>
      </c>
      <c r="E1478" s="130">
        <v>2012</v>
      </c>
      <c r="F1478" s="323">
        <v>600000</v>
      </c>
      <c r="G1478" s="205" t="s">
        <v>60</v>
      </c>
    </row>
    <row r="1479" spans="1:7" ht="28.5" customHeight="1" x14ac:dyDescent="0.35">
      <c r="A1479" s="164">
        <v>3</v>
      </c>
      <c r="B1479" s="129" t="s">
        <v>765</v>
      </c>
      <c r="C1479" s="131" t="s">
        <v>764</v>
      </c>
      <c r="D1479" s="130">
        <v>2010</v>
      </c>
      <c r="E1479" s="130">
        <v>2012</v>
      </c>
      <c r="F1479" s="323">
        <v>5300000</v>
      </c>
      <c r="G1479" s="205" t="s">
        <v>60</v>
      </c>
    </row>
    <row r="1480" spans="1:7" ht="28.5" customHeight="1" x14ac:dyDescent="0.35">
      <c r="A1480" s="164">
        <v>4</v>
      </c>
      <c r="B1480" s="129" t="s">
        <v>766</v>
      </c>
      <c r="C1480" s="131" t="s">
        <v>764</v>
      </c>
      <c r="D1480" s="130">
        <v>2012</v>
      </c>
      <c r="E1480" s="130">
        <v>2013</v>
      </c>
      <c r="F1480" s="323">
        <v>3510000</v>
      </c>
      <c r="G1480" s="205" t="s">
        <v>60</v>
      </c>
    </row>
    <row r="1481" spans="1:7" ht="28.5" customHeight="1" x14ac:dyDescent="0.35">
      <c r="A1481" s="164">
        <v>5</v>
      </c>
      <c r="B1481" s="129" t="s">
        <v>767</v>
      </c>
      <c r="C1481" s="131" t="s">
        <v>764</v>
      </c>
      <c r="D1481" s="130">
        <v>2011</v>
      </c>
      <c r="E1481" s="130">
        <v>2012</v>
      </c>
      <c r="F1481" s="323">
        <v>1000000</v>
      </c>
      <c r="G1481" s="205" t="s">
        <v>60</v>
      </c>
    </row>
    <row r="1482" spans="1:7" ht="28.5" customHeight="1" x14ac:dyDescent="0.35">
      <c r="A1482" s="164">
        <v>6</v>
      </c>
      <c r="B1482" s="129" t="s">
        <v>768</v>
      </c>
      <c r="C1482" s="131" t="s">
        <v>764</v>
      </c>
      <c r="D1482" s="130">
        <v>2012</v>
      </c>
      <c r="E1482" s="130">
        <v>2012</v>
      </c>
      <c r="F1482" s="323">
        <v>160185</v>
      </c>
      <c r="G1482" s="205" t="s">
        <v>60</v>
      </c>
    </row>
    <row r="1483" spans="1:7" ht="28.5" customHeight="1" x14ac:dyDescent="0.35">
      <c r="A1483" s="164">
        <v>7</v>
      </c>
      <c r="B1483" s="129" t="s">
        <v>769</v>
      </c>
      <c r="C1483" s="131" t="s">
        <v>764</v>
      </c>
      <c r="D1483" s="130">
        <v>2010</v>
      </c>
      <c r="E1483" s="130">
        <v>2011</v>
      </c>
      <c r="F1483" s="323">
        <v>100000</v>
      </c>
      <c r="G1483" s="205" t="s">
        <v>60</v>
      </c>
    </row>
    <row r="1484" spans="1:7" ht="28.5" customHeight="1" x14ac:dyDescent="0.35">
      <c r="A1484" s="164">
        <v>8</v>
      </c>
      <c r="B1484" s="129" t="s">
        <v>770</v>
      </c>
      <c r="C1484" s="131" t="s">
        <v>764</v>
      </c>
      <c r="D1484" s="130">
        <v>2011</v>
      </c>
      <c r="E1484" s="130">
        <v>2012</v>
      </c>
      <c r="F1484" s="323">
        <v>90000</v>
      </c>
      <c r="G1484" s="205" t="s">
        <v>60</v>
      </c>
    </row>
    <row r="1485" spans="1:7" ht="28.5" customHeight="1" x14ac:dyDescent="0.35">
      <c r="A1485" s="164">
        <v>9</v>
      </c>
      <c r="B1485" s="129" t="s">
        <v>771</v>
      </c>
      <c r="C1485" s="131" t="s">
        <v>764</v>
      </c>
      <c r="D1485" s="130">
        <v>2007</v>
      </c>
      <c r="E1485" s="130">
        <v>2008</v>
      </c>
      <c r="F1485" s="323">
        <v>570000</v>
      </c>
      <c r="G1485" s="205" t="s">
        <v>60</v>
      </c>
    </row>
    <row r="1486" spans="1:7" ht="28.5" customHeight="1" x14ac:dyDescent="0.35">
      <c r="A1486" s="164">
        <v>10</v>
      </c>
      <c r="B1486" s="129" t="s">
        <v>772</v>
      </c>
      <c r="C1486" s="131" t="s">
        <v>764</v>
      </c>
      <c r="D1486" s="130">
        <v>2007</v>
      </c>
      <c r="E1486" s="130">
        <v>2008</v>
      </c>
      <c r="F1486" s="323">
        <v>150000</v>
      </c>
      <c r="G1486" s="205" t="s">
        <v>60</v>
      </c>
    </row>
    <row r="1487" spans="1:7" ht="28.5" customHeight="1" x14ac:dyDescent="0.35">
      <c r="A1487" s="164">
        <v>11</v>
      </c>
      <c r="B1487" s="129" t="s">
        <v>773</v>
      </c>
      <c r="C1487" s="131" t="s">
        <v>764</v>
      </c>
      <c r="D1487" s="130">
        <v>2009</v>
      </c>
      <c r="E1487" s="130">
        <v>2010</v>
      </c>
      <c r="F1487" s="323">
        <v>510000</v>
      </c>
      <c r="G1487" s="205" t="s">
        <v>60</v>
      </c>
    </row>
    <row r="1488" spans="1:7" ht="28.5" customHeight="1" x14ac:dyDescent="0.35">
      <c r="A1488" s="164">
        <v>12</v>
      </c>
      <c r="B1488" s="129" t="s">
        <v>774</v>
      </c>
      <c r="C1488" s="131" t="s">
        <v>764</v>
      </c>
      <c r="D1488" s="130">
        <v>2005</v>
      </c>
      <c r="E1488" s="130">
        <v>2005</v>
      </c>
      <c r="F1488" s="323">
        <v>75000</v>
      </c>
      <c r="G1488" s="205" t="s">
        <v>60</v>
      </c>
    </row>
    <row r="1489" spans="1:7" ht="28.5" customHeight="1" x14ac:dyDescent="0.35">
      <c r="A1489" s="164">
        <v>13</v>
      </c>
      <c r="B1489" s="129" t="s">
        <v>775</v>
      </c>
      <c r="C1489" s="131" t="s">
        <v>764</v>
      </c>
      <c r="D1489" s="130">
        <v>2010</v>
      </c>
      <c r="E1489" s="130">
        <v>2011</v>
      </c>
      <c r="F1489" s="323">
        <v>115000</v>
      </c>
      <c r="G1489" s="205" t="s">
        <v>60</v>
      </c>
    </row>
    <row r="1490" spans="1:7" ht="28.5" customHeight="1" x14ac:dyDescent="0.35">
      <c r="A1490" s="164">
        <v>14</v>
      </c>
      <c r="B1490" s="129" t="s">
        <v>776</v>
      </c>
      <c r="C1490" s="131" t="s">
        <v>764</v>
      </c>
      <c r="D1490" s="130">
        <v>2010</v>
      </c>
      <c r="E1490" s="130">
        <v>2011</v>
      </c>
      <c r="F1490" s="323">
        <v>120000</v>
      </c>
      <c r="G1490" s="205" t="s">
        <v>60</v>
      </c>
    </row>
    <row r="1491" spans="1:7" ht="28.5" customHeight="1" x14ac:dyDescent="0.35">
      <c r="A1491" s="164">
        <v>15</v>
      </c>
      <c r="B1491" s="129" t="s">
        <v>777</v>
      </c>
      <c r="C1491" s="131" t="s">
        <v>764</v>
      </c>
      <c r="D1491" s="130">
        <v>2010</v>
      </c>
      <c r="E1491" s="130">
        <v>2011</v>
      </c>
      <c r="F1491" s="323">
        <v>90000</v>
      </c>
      <c r="G1491" s="205" t="s">
        <v>60</v>
      </c>
    </row>
    <row r="1492" spans="1:7" ht="28.5" customHeight="1" x14ac:dyDescent="0.35">
      <c r="A1492" s="164">
        <v>16</v>
      </c>
      <c r="B1492" s="129" t="s">
        <v>778</v>
      </c>
      <c r="C1492" s="131" t="s">
        <v>764</v>
      </c>
      <c r="D1492" s="130">
        <v>2011</v>
      </c>
      <c r="E1492" s="130">
        <v>2011</v>
      </c>
      <c r="F1492" s="323">
        <v>420000</v>
      </c>
      <c r="G1492" s="205" t="s">
        <v>60</v>
      </c>
    </row>
    <row r="1493" spans="1:7" ht="28.5" customHeight="1" x14ac:dyDescent="0.35">
      <c r="A1493" s="164">
        <v>17</v>
      </c>
      <c r="B1493" s="129" t="s">
        <v>779</v>
      </c>
      <c r="C1493" s="131" t="s">
        <v>764</v>
      </c>
      <c r="D1493" s="130">
        <v>2010</v>
      </c>
      <c r="E1493" s="130">
        <v>2012</v>
      </c>
      <c r="F1493" s="323">
        <v>200000</v>
      </c>
      <c r="G1493" s="205" t="s">
        <v>60</v>
      </c>
    </row>
    <row r="1494" spans="1:7" ht="28.5" customHeight="1" x14ac:dyDescent="0.35">
      <c r="A1494" s="164">
        <v>18</v>
      </c>
      <c r="B1494" s="129" t="s">
        <v>780</v>
      </c>
      <c r="C1494" s="131" t="s">
        <v>764</v>
      </c>
      <c r="D1494" s="130">
        <v>2011</v>
      </c>
      <c r="E1494" s="130">
        <v>2011</v>
      </c>
      <c r="F1494" s="323">
        <v>60000</v>
      </c>
      <c r="G1494" s="205" t="s">
        <v>60</v>
      </c>
    </row>
    <row r="1495" spans="1:7" ht="28.5" customHeight="1" x14ac:dyDescent="0.35">
      <c r="A1495" s="164">
        <v>19</v>
      </c>
      <c r="B1495" s="129" t="s">
        <v>781</v>
      </c>
      <c r="C1495" s="131" t="s">
        <v>764</v>
      </c>
      <c r="D1495" s="130">
        <v>2011</v>
      </c>
      <c r="E1495" s="130">
        <v>2011</v>
      </c>
      <c r="F1495" s="323">
        <v>50000</v>
      </c>
      <c r="G1495" s="205" t="s">
        <v>60</v>
      </c>
    </row>
    <row r="1496" spans="1:7" ht="28.5" customHeight="1" x14ac:dyDescent="0.35">
      <c r="A1496" s="164">
        <v>20</v>
      </c>
      <c r="B1496" s="129" t="s">
        <v>782</v>
      </c>
      <c r="C1496" s="131" t="s">
        <v>764</v>
      </c>
      <c r="D1496" s="130">
        <v>2009</v>
      </c>
      <c r="E1496" s="130">
        <v>2012</v>
      </c>
      <c r="F1496" s="323">
        <v>1200000</v>
      </c>
      <c r="G1496" s="205" t="s">
        <v>60</v>
      </c>
    </row>
    <row r="1497" spans="1:7" ht="28.5" customHeight="1" x14ac:dyDescent="0.35">
      <c r="A1497" s="164">
        <v>21</v>
      </c>
      <c r="B1497" s="129" t="s">
        <v>783</v>
      </c>
      <c r="C1497" s="131" t="s">
        <v>764</v>
      </c>
      <c r="D1497" s="130">
        <v>2014</v>
      </c>
      <c r="E1497" s="130">
        <v>2017</v>
      </c>
      <c r="F1497" s="323">
        <v>11000000</v>
      </c>
      <c r="G1497" s="205" t="s">
        <v>60</v>
      </c>
    </row>
    <row r="1498" spans="1:7" ht="28.5" customHeight="1" x14ac:dyDescent="0.35">
      <c r="A1498" s="164">
        <v>22</v>
      </c>
      <c r="B1498" s="129" t="s">
        <v>784</v>
      </c>
      <c r="C1498" s="131" t="s">
        <v>764</v>
      </c>
      <c r="D1498" s="130">
        <v>2017</v>
      </c>
      <c r="E1498" s="130">
        <v>2017</v>
      </c>
      <c r="F1498" s="323">
        <v>2000000</v>
      </c>
      <c r="G1498" s="205" t="s">
        <v>60</v>
      </c>
    </row>
    <row r="1499" spans="1:7" ht="28.5" customHeight="1" x14ac:dyDescent="0.35">
      <c r="A1499" s="164">
        <v>23</v>
      </c>
      <c r="B1499" s="129" t="s">
        <v>537</v>
      </c>
      <c r="C1499" s="131" t="s">
        <v>764</v>
      </c>
      <c r="D1499" s="130">
        <v>2015</v>
      </c>
      <c r="E1499" s="130">
        <v>2017</v>
      </c>
      <c r="F1499" s="323">
        <v>3500000</v>
      </c>
      <c r="G1499" s="205" t="s">
        <v>60</v>
      </c>
    </row>
    <row r="1500" spans="1:7" ht="28.5" customHeight="1" x14ac:dyDescent="0.35">
      <c r="A1500" s="164">
        <v>24</v>
      </c>
      <c r="B1500" s="129" t="s">
        <v>785</v>
      </c>
      <c r="C1500" s="130" t="s">
        <v>764</v>
      </c>
      <c r="D1500" s="130">
        <v>2016</v>
      </c>
      <c r="E1500" s="130">
        <v>2016</v>
      </c>
      <c r="F1500" s="323">
        <v>850000</v>
      </c>
      <c r="G1500" s="205" t="s">
        <v>60</v>
      </c>
    </row>
    <row r="1501" spans="1:7" ht="28.5" customHeight="1" x14ac:dyDescent="0.35">
      <c r="A1501" s="164">
        <v>25</v>
      </c>
      <c r="B1501" s="129" t="s">
        <v>786</v>
      </c>
      <c r="C1501" s="131" t="s">
        <v>764</v>
      </c>
      <c r="D1501" s="130">
        <v>2016</v>
      </c>
      <c r="E1501" s="130">
        <v>2016</v>
      </c>
      <c r="F1501" s="323">
        <v>210000</v>
      </c>
      <c r="G1501" s="205" t="s">
        <v>60</v>
      </c>
    </row>
    <row r="1502" spans="1:7" ht="28.5" customHeight="1" x14ac:dyDescent="0.35">
      <c r="A1502" s="164">
        <v>26</v>
      </c>
      <c r="B1502" s="129" t="s">
        <v>787</v>
      </c>
      <c r="C1502" s="131" t="s">
        <v>764</v>
      </c>
      <c r="D1502" s="130">
        <v>2016</v>
      </c>
      <c r="E1502" s="130">
        <v>2016</v>
      </c>
      <c r="F1502" s="323">
        <v>150000</v>
      </c>
      <c r="G1502" s="205" t="s">
        <v>60</v>
      </c>
    </row>
    <row r="1503" spans="1:7" ht="28.5" customHeight="1" x14ac:dyDescent="0.35">
      <c r="A1503" s="164">
        <v>27</v>
      </c>
      <c r="B1503" s="129" t="s">
        <v>788</v>
      </c>
      <c r="C1503" s="131" t="s">
        <v>764</v>
      </c>
      <c r="D1503" s="130">
        <v>2016</v>
      </c>
      <c r="E1503" s="130">
        <v>2016</v>
      </c>
      <c r="F1503" s="323">
        <v>150000</v>
      </c>
      <c r="G1503" s="205" t="s">
        <v>60</v>
      </c>
    </row>
    <row r="1504" spans="1:7" ht="28.5" customHeight="1" x14ac:dyDescent="0.35">
      <c r="A1504" s="164">
        <v>28</v>
      </c>
      <c r="B1504" s="129" t="s">
        <v>789</v>
      </c>
      <c r="C1504" s="131" t="s">
        <v>764</v>
      </c>
      <c r="D1504" s="130">
        <v>2016</v>
      </c>
      <c r="E1504" s="130">
        <v>2016</v>
      </c>
      <c r="F1504" s="323">
        <v>55000</v>
      </c>
      <c r="G1504" s="205" t="s">
        <v>60</v>
      </c>
    </row>
    <row r="1505" spans="1:7" ht="28.5" customHeight="1" x14ac:dyDescent="0.35">
      <c r="A1505" s="164">
        <v>29</v>
      </c>
      <c r="B1505" s="129" t="s">
        <v>790</v>
      </c>
      <c r="C1505" s="131" t="s">
        <v>764</v>
      </c>
      <c r="D1505" s="130">
        <v>2015</v>
      </c>
      <c r="E1505" s="130">
        <v>2015</v>
      </c>
      <c r="F1505" s="323">
        <v>500000</v>
      </c>
      <c r="G1505" s="205" t="s">
        <v>60</v>
      </c>
    </row>
    <row r="1506" spans="1:7" ht="28.5" customHeight="1" x14ac:dyDescent="0.35">
      <c r="A1506" s="164">
        <v>30</v>
      </c>
      <c r="B1506" s="129" t="s">
        <v>791</v>
      </c>
      <c r="C1506" s="131" t="s">
        <v>764</v>
      </c>
      <c r="D1506" s="130">
        <v>2014</v>
      </c>
      <c r="E1506" s="130">
        <v>2014</v>
      </c>
      <c r="F1506" s="323">
        <v>100000</v>
      </c>
      <c r="G1506" s="205" t="s">
        <v>60</v>
      </c>
    </row>
    <row r="1507" spans="1:7" ht="28.5" customHeight="1" x14ac:dyDescent="0.35">
      <c r="A1507" s="164">
        <v>31</v>
      </c>
      <c r="B1507" s="129" t="s">
        <v>792</v>
      </c>
      <c r="C1507" s="131" t="s">
        <v>764</v>
      </c>
      <c r="D1507" s="130">
        <v>2013</v>
      </c>
      <c r="E1507" s="130">
        <v>2013</v>
      </c>
      <c r="F1507" s="323">
        <v>150000</v>
      </c>
      <c r="G1507" s="205" t="s">
        <v>60</v>
      </c>
    </row>
    <row r="1508" spans="1:7" ht="28.5" customHeight="1" x14ac:dyDescent="0.35">
      <c r="A1508" s="164">
        <v>32</v>
      </c>
      <c r="B1508" s="129" t="s">
        <v>793</v>
      </c>
      <c r="C1508" s="131" t="s">
        <v>764</v>
      </c>
      <c r="D1508" s="130">
        <v>2013</v>
      </c>
      <c r="E1508" s="130">
        <v>2013</v>
      </c>
      <c r="F1508" s="323">
        <v>175000</v>
      </c>
      <c r="G1508" s="205" t="s">
        <v>60</v>
      </c>
    </row>
    <row r="1509" spans="1:7" ht="28.5" customHeight="1" x14ac:dyDescent="0.35">
      <c r="A1509" s="164">
        <v>33</v>
      </c>
      <c r="B1509" s="129" t="s">
        <v>794</v>
      </c>
      <c r="C1509" s="131" t="s">
        <v>764</v>
      </c>
      <c r="D1509" s="130">
        <v>2012</v>
      </c>
      <c r="E1509" s="130">
        <v>2012</v>
      </c>
      <c r="F1509" s="323">
        <v>60000</v>
      </c>
      <c r="G1509" s="205" t="s">
        <v>60</v>
      </c>
    </row>
    <row r="1510" spans="1:7" ht="28.5" customHeight="1" x14ac:dyDescent="0.35">
      <c r="A1510" s="164">
        <v>34</v>
      </c>
      <c r="B1510" s="129" t="s">
        <v>795</v>
      </c>
      <c r="C1510" s="131" t="s">
        <v>764</v>
      </c>
      <c r="D1510" s="130">
        <v>2012</v>
      </c>
      <c r="E1510" s="130">
        <v>2012</v>
      </c>
      <c r="F1510" s="323">
        <v>80000</v>
      </c>
      <c r="G1510" s="205" t="s">
        <v>60</v>
      </c>
    </row>
    <row r="1511" spans="1:7" ht="28.5" customHeight="1" x14ac:dyDescent="0.35">
      <c r="A1511" s="164">
        <v>35</v>
      </c>
      <c r="B1511" s="129" t="s">
        <v>796</v>
      </c>
      <c r="C1511" s="131" t="s">
        <v>764</v>
      </c>
      <c r="D1511" s="130">
        <v>2017</v>
      </c>
      <c r="E1511" s="130">
        <v>2017</v>
      </c>
      <c r="F1511" s="323">
        <v>100000</v>
      </c>
      <c r="G1511" s="205" t="s">
        <v>60</v>
      </c>
    </row>
    <row r="1512" spans="1:7" ht="28.5" customHeight="1" x14ac:dyDescent="0.35">
      <c r="A1512" s="164">
        <v>36</v>
      </c>
      <c r="B1512" s="129" t="s">
        <v>797</v>
      </c>
      <c r="C1512" s="131" t="s">
        <v>764</v>
      </c>
      <c r="D1512" s="130">
        <v>2016</v>
      </c>
      <c r="E1512" s="130">
        <v>2016</v>
      </c>
      <c r="F1512" s="323">
        <v>2750000</v>
      </c>
      <c r="G1512" s="205" t="s">
        <v>60</v>
      </c>
    </row>
    <row r="1513" spans="1:7" ht="28.5" customHeight="1" x14ac:dyDescent="0.35">
      <c r="A1513" s="164">
        <v>37</v>
      </c>
      <c r="B1513" s="129" t="s">
        <v>524</v>
      </c>
      <c r="C1513" s="131" t="s">
        <v>764</v>
      </c>
      <c r="D1513" s="130">
        <v>2012</v>
      </c>
      <c r="E1513" s="130">
        <v>2014</v>
      </c>
      <c r="F1513" s="323">
        <v>6200000</v>
      </c>
      <c r="G1513" s="205" t="s">
        <v>60</v>
      </c>
    </row>
    <row r="1514" spans="1:7" ht="28.5" customHeight="1" x14ac:dyDescent="0.35">
      <c r="A1514" s="164">
        <v>38</v>
      </c>
      <c r="B1514" s="129" t="s">
        <v>798</v>
      </c>
      <c r="C1514" s="131" t="s">
        <v>764</v>
      </c>
      <c r="D1514" s="130">
        <v>2013</v>
      </c>
      <c r="E1514" s="130">
        <v>2015</v>
      </c>
      <c r="F1514" s="323">
        <v>125000</v>
      </c>
      <c r="G1514" s="205" t="s">
        <v>60</v>
      </c>
    </row>
    <row r="1515" spans="1:7" ht="28.5" customHeight="1" x14ac:dyDescent="0.35">
      <c r="A1515" s="164">
        <v>39</v>
      </c>
      <c r="B1515" s="129" t="s">
        <v>799</v>
      </c>
      <c r="C1515" s="131" t="s">
        <v>764</v>
      </c>
      <c r="D1515" s="130">
        <v>2013</v>
      </c>
      <c r="E1515" s="130">
        <v>2014</v>
      </c>
      <c r="F1515" s="323">
        <v>100000</v>
      </c>
      <c r="G1515" s="205" t="s">
        <v>60</v>
      </c>
    </row>
    <row r="1516" spans="1:7" ht="28.5" customHeight="1" x14ac:dyDescent="0.35">
      <c r="A1516" s="164">
        <v>40</v>
      </c>
      <c r="B1516" s="129" t="s">
        <v>800</v>
      </c>
      <c r="C1516" s="131" t="s">
        <v>764</v>
      </c>
      <c r="D1516" s="130">
        <v>2011</v>
      </c>
      <c r="E1516" s="130">
        <v>2011</v>
      </c>
      <c r="F1516" s="323">
        <v>330000</v>
      </c>
      <c r="G1516" s="205" t="s">
        <v>60</v>
      </c>
    </row>
    <row r="1517" spans="1:7" ht="28.5" customHeight="1" x14ac:dyDescent="0.35">
      <c r="A1517" s="164">
        <v>41</v>
      </c>
      <c r="B1517" s="129" t="s">
        <v>801</v>
      </c>
      <c r="C1517" s="131" t="s">
        <v>764</v>
      </c>
      <c r="D1517" s="130">
        <v>2014</v>
      </c>
      <c r="E1517" s="130">
        <v>2015</v>
      </c>
      <c r="F1517" s="323">
        <v>3600000</v>
      </c>
      <c r="G1517" s="205" t="s">
        <v>60</v>
      </c>
    </row>
    <row r="1518" spans="1:7" ht="28.5" customHeight="1" x14ac:dyDescent="0.35">
      <c r="A1518" s="164">
        <v>42</v>
      </c>
      <c r="B1518" s="129" t="s">
        <v>802</v>
      </c>
      <c r="C1518" s="131" t="s">
        <v>764</v>
      </c>
      <c r="D1518" s="130">
        <v>2010</v>
      </c>
      <c r="E1518" s="130"/>
      <c r="F1518" s="323">
        <v>900000</v>
      </c>
      <c r="G1518" s="205" t="s">
        <v>60</v>
      </c>
    </row>
    <row r="1519" spans="1:7" ht="28.5" customHeight="1" x14ac:dyDescent="0.35">
      <c r="A1519" s="164">
        <v>43</v>
      </c>
      <c r="B1519" s="129" t="s">
        <v>803</v>
      </c>
      <c r="C1519" s="131" t="s">
        <v>764</v>
      </c>
      <c r="D1519" s="130">
        <v>2012</v>
      </c>
      <c r="E1519" s="130">
        <v>2017</v>
      </c>
      <c r="F1519" s="323">
        <v>6000000</v>
      </c>
      <c r="G1519" s="205" t="s">
        <v>60</v>
      </c>
    </row>
    <row r="1520" spans="1:7" ht="28.5" customHeight="1" x14ac:dyDescent="0.35">
      <c r="A1520" s="164">
        <v>44</v>
      </c>
      <c r="B1520" s="129" t="s">
        <v>804</v>
      </c>
      <c r="C1520" s="131" t="s">
        <v>805</v>
      </c>
      <c r="D1520" s="130">
        <v>2002</v>
      </c>
      <c r="E1520" s="130">
        <v>2018</v>
      </c>
      <c r="F1520" s="323">
        <v>100000</v>
      </c>
      <c r="G1520" s="205" t="s">
        <v>60</v>
      </c>
    </row>
    <row r="1521" spans="1:7" ht="28.5" customHeight="1" x14ac:dyDescent="0.35">
      <c r="A1521" s="164">
        <v>45</v>
      </c>
      <c r="B1521" s="128" t="s">
        <v>806</v>
      </c>
      <c r="C1521" s="132" t="s">
        <v>764</v>
      </c>
      <c r="D1521" s="130">
        <v>2017</v>
      </c>
      <c r="E1521" s="130">
        <v>2019</v>
      </c>
      <c r="F1521" s="323">
        <v>1000000</v>
      </c>
      <c r="G1521" s="205" t="s">
        <v>60</v>
      </c>
    </row>
    <row r="1522" spans="1:7" ht="28.5" customHeight="1" x14ac:dyDescent="0.35">
      <c r="A1522" s="164">
        <v>46</v>
      </c>
      <c r="B1522" s="128" t="s">
        <v>807</v>
      </c>
      <c r="C1522" s="132" t="s">
        <v>764</v>
      </c>
      <c r="D1522" s="130">
        <v>2014</v>
      </c>
      <c r="E1522" s="130">
        <v>2019</v>
      </c>
      <c r="F1522" s="323">
        <v>100000</v>
      </c>
      <c r="G1522" s="205" t="s">
        <v>60</v>
      </c>
    </row>
    <row r="1523" spans="1:7" ht="28.5" customHeight="1" x14ac:dyDescent="0.35">
      <c r="A1523" s="164">
        <v>47</v>
      </c>
      <c r="B1523" s="128" t="s">
        <v>808</v>
      </c>
      <c r="C1523" s="132" t="s">
        <v>764</v>
      </c>
      <c r="D1523" s="130">
        <v>2017</v>
      </c>
      <c r="E1523" s="130">
        <v>2019</v>
      </c>
      <c r="F1523" s="323">
        <v>1528395</v>
      </c>
      <c r="G1523" s="205" t="s">
        <v>60</v>
      </c>
    </row>
    <row r="1524" spans="1:7" ht="28.5" customHeight="1" x14ac:dyDescent="0.35">
      <c r="A1524" s="164">
        <v>48</v>
      </c>
      <c r="B1524" s="129" t="s">
        <v>809</v>
      </c>
      <c r="C1524" s="131" t="s">
        <v>805</v>
      </c>
      <c r="D1524" s="130">
        <v>2017</v>
      </c>
      <c r="E1524" s="130">
        <v>2019</v>
      </c>
      <c r="F1524" s="323">
        <v>500000</v>
      </c>
      <c r="G1524" s="205" t="s">
        <v>60</v>
      </c>
    </row>
    <row r="1525" spans="1:7" ht="28.5" customHeight="1" x14ac:dyDescent="0.35">
      <c r="A1525" s="164">
        <v>49</v>
      </c>
      <c r="B1525" s="128" t="s">
        <v>1239</v>
      </c>
      <c r="C1525" s="131" t="s">
        <v>764</v>
      </c>
      <c r="D1525" s="130">
        <v>2020</v>
      </c>
      <c r="E1525" s="130">
        <v>2020</v>
      </c>
      <c r="F1525" s="323">
        <v>330000</v>
      </c>
      <c r="G1525" s="205" t="s">
        <v>60</v>
      </c>
    </row>
    <row r="1526" spans="1:7" ht="28.5" customHeight="1" x14ac:dyDescent="0.35">
      <c r="A1526" s="374">
        <v>50</v>
      </c>
      <c r="B1526" s="376" t="s">
        <v>1290</v>
      </c>
      <c r="C1526" s="377" t="s">
        <v>176</v>
      </c>
      <c r="D1526" s="377">
        <v>2020</v>
      </c>
      <c r="E1526" s="377">
        <v>2021</v>
      </c>
      <c r="F1526" s="378">
        <v>3000000</v>
      </c>
      <c r="G1526" s="205" t="s">
        <v>60</v>
      </c>
    </row>
    <row r="1527" spans="1:7" ht="28.5" customHeight="1" x14ac:dyDescent="0.35">
      <c r="A1527" s="374">
        <v>51</v>
      </c>
      <c r="B1527" s="376" t="s">
        <v>1292</v>
      </c>
      <c r="C1527" s="377" t="s">
        <v>176</v>
      </c>
      <c r="D1527" s="377">
        <v>2020</v>
      </c>
      <c r="E1527" s="377">
        <v>2021</v>
      </c>
      <c r="F1527" s="378">
        <v>1172000</v>
      </c>
      <c r="G1527" s="205" t="s">
        <v>60</v>
      </c>
    </row>
    <row r="1528" spans="1:7" ht="28.5" customHeight="1" x14ac:dyDescent="0.25">
      <c r="A1528" s="464" t="s">
        <v>2</v>
      </c>
      <c r="B1528" s="465"/>
      <c r="C1528" s="465"/>
      <c r="D1528" s="465"/>
      <c r="E1528" s="465"/>
      <c r="F1528" s="302">
        <f>SUM(F1477:F1527)</f>
        <v>63960197.32</v>
      </c>
      <c r="G1528" s="13"/>
    </row>
    <row r="1529" spans="1:7" ht="28.5" customHeight="1" x14ac:dyDescent="0.25">
      <c r="A1529" s="462" t="s">
        <v>1</v>
      </c>
      <c r="B1529" s="463"/>
      <c r="C1529" s="463"/>
      <c r="D1529" s="463"/>
      <c r="E1529" s="463"/>
      <c r="F1529" s="463"/>
      <c r="G1529" s="463"/>
    </row>
    <row r="1530" spans="1:7" ht="28.5" customHeight="1" x14ac:dyDescent="0.35">
      <c r="A1530" s="374" t="s">
        <v>1308</v>
      </c>
      <c r="B1530" s="376" t="s">
        <v>1291</v>
      </c>
      <c r="C1530" s="377" t="s">
        <v>176</v>
      </c>
      <c r="D1530" s="377">
        <v>2020</v>
      </c>
      <c r="E1530" s="377">
        <v>2023</v>
      </c>
      <c r="F1530" s="378">
        <v>8850000</v>
      </c>
      <c r="G1530" s="373" t="s">
        <v>76</v>
      </c>
    </row>
    <row r="1531" spans="1:7" ht="23.25" x14ac:dyDescent="0.35">
      <c r="A1531" s="374" t="s">
        <v>1309</v>
      </c>
      <c r="B1531" s="376" t="s">
        <v>1471</v>
      </c>
      <c r="C1531" s="377" t="s">
        <v>176</v>
      </c>
      <c r="D1531" s="33">
        <v>2022</v>
      </c>
      <c r="E1531" s="377">
        <v>2023</v>
      </c>
      <c r="F1531" s="309">
        <v>0</v>
      </c>
      <c r="G1531" s="373" t="s">
        <v>76</v>
      </c>
    </row>
    <row r="1532" spans="1:7" ht="23.25" x14ac:dyDescent="0.35">
      <c r="A1532" s="374" t="s">
        <v>1310</v>
      </c>
      <c r="B1532" s="376" t="s">
        <v>1472</v>
      </c>
      <c r="C1532" s="377" t="s">
        <v>176</v>
      </c>
      <c r="D1532" s="33">
        <v>2022</v>
      </c>
      <c r="E1532" s="377">
        <v>2023</v>
      </c>
      <c r="F1532" s="309">
        <v>0</v>
      </c>
      <c r="G1532" s="373" t="s">
        <v>76</v>
      </c>
    </row>
    <row r="1533" spans="1:7" ht="23.25" x14ac:dyDescent="0.35">
      <c r="A1533" s="374" t="s">
        <v>1311</v>
      </c>
      <c r="B1533" s="376" t="s">
        <v>1473</v>
      </c>
      <c r="C1533" s="377" t="s">
        <v>176</v>
      </c>
      <c r="D1533" s="33">
        <v>2022</v>
      </c>
      <c r="E1533" s="377">
        <v>2023</v>
      </c>
      <c r="F1533" s="309">
        <v>0</v>
      </c>
      <c r="G1533" s="373" t="s">
        <v>76</v>
      </c>
    </row>
    <row r="1534" spans="1:7" ht="28.5" customHeight="1" x14ac:dyDescent="0.4">
      <c r="A1534" s="209"/>
      <c r="B1534" s="210"/>
      <c r="C1534" s="211"/>
      <c r="D1534" s="212"/>
      <c r="E1534" s="213" t="s">
        <v>2</v>
      </c>
      <c r="F1534" s="303">
        <f>SUM(F1530:F1533)</f>
        <v>8850000</v>
      </c>
      <c r="G1534" s="208"/>
    </row>
    <row r="1535" spans="1:7" ht="28.5" customHeight="1" x14ac:dyDescent="0.45">
      <c r="A1535" s="214"/>
      <c r="B1535" s="215"/>
      <c r="C1535" s="216"/>
      <c r="D1535" s="217"/>
      <c r="E1535" s="218" t="s">
        <v>2</v>
      </c>
      <c r="F1535" s="304">
        <f>F1534+F1528</f>
        <v>72810197.319999993</v>
      </c>
      <c r="G1535" s="208"/>
    </row>
    <row r="1536" spans="1:7" ht="28.5" customHeight="1" x14ac:dyDescent="0.35">
      <c r="A1536" s="121"/>
      <c r="B1536" s="219"/>
      <c r="C1536" s="220"/>
      <c r="D1536" s="150"/>
      <c r="E1536" s="221"/>
      <c r="F1536" s="305"/>
      <c r="G1536" s="208"/>
    </row>
    <row r="1537" spans="1:7" ht="28.5" customHeight="1" x14ac:dyDescent="0.25">
      <c r="A1537" s="428" t="s">
        <v>517</v>
      </c>
      <c r="B1537" s="428"/>
      <c r="C1537" s="428"/>
      <c r="D1537" s="428"/>
      <c r="E1537" s="428"/>
      <c r="F1537" s="428"/>
      <c r="G1537" s="428"/>
    </row>
    <row r="1538" spans="1:7" ht="28.5" customHeight="1" x14ac:dyDescent="0.25">
      <c r="A1538" s="429" t="s">
        <v>0</v>
      </c>
      <c r="B1538" s="429"/>
      <c r="C1538" s="429"/>
      <c r="D1538" s="429"/>
      <c r="E1538" s="429"/>
      <c r="F1538" s="429"/>
      <c r="G1538" s="429"/>
    </row>
    <row r="1539" spans="1:7" ht="28.5" customHeight="1" x14ac:dyDescent="0.25">
      <c r="A1539" s="164">
        <v>1</v>
      </c>
      <c r="B1539" s="222" t="s">
        <v>518</v>
      </c>
      <c r="C1539" s="130" t="s">
        <v>63</v>
      </c>
      <c r="D1539" s="124">
        <v>2012</v>
      </c>
      <c r="E1539" s="124">
        <v>2015</v>
      </c>
      <c r="F1539" s="306">
        <v>8250000</v>
      </c>
      <c r="G1539" s="205" t="s">
        <v>60</v>
      </c>
    </row>
    <row r="1540" spans="1:7" ht="28.5" customHeight="1" x14ac:dyDescent="0.25">
      <c r="A1540" s="164">
        <v>2</v>
      </c>
      <c r="B1540" s="222" t="s">
        <v>519</v>
      </c>
      <c r="C1540" s="130" t="s">
        <v>63</v>
      </c>
      <c r="D1540" s="124">
        <v>2015</v>
      </c>
      <c r="E1540" s="124">
        <v>2017</v>
      </c>
      <c r="F1540" s="306">
        <v>2000000</v>
      </c>
      <c r="G1540" s="205" t="s">
        <v>60</v>
      </c>
    </row>
    <row r="1541" spans="1:7" ht="28.5" customHeight="1" x14ac:dyDescent="0.25">
      <c r="A1541" s="164">
        <v>3</v>
      </c>
      <c r="B1541" s="223" t="s">
        <v>520</v>
      </c>
      <c r="C1541" s="224" t="s">
        <v>63</v>
      </c>
      <c r="D1541" s="123">
        <v>2013</v>
      </c>
      <c r="E1541" s="123">
        <v>2013</v>
      </c>
      <c r="F1541" s="306">
        <v>190000</v>
      </c>
      <c r="G1541" s="205" t="s">
        <v>60</v>
      </c>
    </row>
    <row r="1542" spans="1:7" ht="28.5" customHeight="1" x14ac:dyDescent="0.25">
      <c r="A1542" s="164">
        <v>4</v>
      </c>
      <c r="B1542" s="223" t="s">
        <v>521</v>
      </c>
      <c r="C1542" s="224" t="s">
        <v>731</v>
      </c>
      <c r="D1542" s="123">
        <v>2015</v>
      </c>
      <c r="E1542" s="123">
        <v>2016</v>
      </c>
      <c r="F1542" s="306">
        <v>500000</v>
      </c>
      <c r="G1542" s="205" t="s">
        <v>60</v>
      </c>
    </row>
    <row r="1543" spans="1:7" ht="28.5" customHeight="1" x14ac:dyDescent="0.25">
      <c r="A1543" s="164">
        <v>5</v>
      </c>
      <c r="B1543" s="223" t="s">
        <v>538</v>
      </c>
      <c r="C1543" s="224" t="s">
        <v>63</v>
      </c>
      <c r="D1543" s="123">
        <v>2015</v>
      </c>
      <c r="E1543" s="123">
        <v>2016</v>
      </c>
      <c r="F1543" s="306">
        <v>350000</v>
      </c>
      <c r="G1543" s="205" t="s">
        <v>60</v>
      </c>
    </row>
    <row r="1544" spans="1:7" ht="28.5" customHeight="1" x14ac:dyDescent="0.25">
      <c r="A1544" s="164">
        <v>6</v>
      </c>
      <c r="B1544" s="223" t="s">
        <v>522</v>
      </c>
      <c r="C1544" s="224" t="s">
        <v>63</v>
      </c>
      <c r="D1544" s="123">
        <v>2015</v>
      </c>
      <c r="E1544" s="123">
        <v>2017</v>
      </c>
      <c r="F1544" s="306">
        <v>50000</v>
      </c>
      <c r="G1544" s="205" t="s">
        <v>60</v>
      </c>
    </row>
    <row r="1545" spans="1:7" ht="28.5" customHeight="1" x14ac:dyDescent="0.25">
      <c r="A1545" s="164">
        <v>7</v>
      </c>
      <c r="B1545" s="450" t="s">
        <v>721</v>
      </c>
      <c r="C1545" s="450"/>
      <c r="D1545" s="450"/>
      <c r="E1545" s="450"/>
      <c r="F1545" s="231">
        <v>1000000</v>
      </c>
      <c r="G1545" s="205" t="s">
        <v>60</v>
      </c>
    </row>
    <row r="1546" spans="1:7" ht="28.5" customHeight="1" x14ac:dyDescent="0.25">
      <c r="A1546" s="164">
        <v>8</v>
      </c>
      <c r="B1546" s="450" t="s">
        <v>722</v>
      </c>
      <c r="C1546" s="450"/>
      <c r="D1546" s="450"/>
      <c r="E1546" s="450"/>
      <c r="F1546" s="231"/>
      <c r="G1546" s="205" t="s">
        <v>60</v>
      </c>
    </row>
    <row r="1547" spans="1:7" ht="41.25" customHeight="1" x14ac:dyDescent="0.25">
      <c r="A1547" s="164">
        <v>9</v>
      </c>
      <c r="B1547" s="125" t="s">
        <v>523</v>
      </c>
      <c r="C1547" s="30" t="s">
        <v>63</v>
      </c>
      <c r="D1547" s="30">
        <v>2016</v>
      </c>
      <c r="E1547" s="30">
        <v>2018</v>
      </c>
      <c r="F1547" s="292">
        <v>20000000</v>
      </c>
      <c r="G1547" s="205" t="s">
        <v>60</v>
      </c>
    </row>
    <row r="1548" spans="1:7" ht="28.5" customHeight="1" x14ac:dyDescent="0.3">
      <c r="A1548" s="164">
        <v>10</v>
      </c>
      <c r="B1548" s="126" t="s">
        <v>524</v>
      </c>
      <c r="C1548" s="340" t="s">
        <v>63</v>
      </c>
      <c r="D1548" s="340">
        <v>2018</v>
      </c>
      <c r="E1548" s="340"/>
      <c r="F1548" s="307">
        <v>2092000</v>
      </c>
      <c r="G1548" s="205" t="s">
        <v>60</v>
      </c>
    </row>
    <row r="1549" spans="1:7" ht="28.5" customHeight="1" x14ac:dyDescent="0.3">
      <c r="A1549" s="164">
        <v>11</v>
      </c>
      <c r="B1549" s="126" t="s">
        <v>539</v>
      </c>
      <c r="C1549" s="340" t="s">
        <v>63</v>
      </c>
      <c r="D1549" s="340">
        <v>2017</v>
      </c>
      <c r="E1549" s="340">
        <v>2018</v>
      </c>
      <c r="F1549" s="307">
        <v>300000</v>
      </c>
      <c r="G1549" s="205" t="s">
        <v>60</v>
      </c>
    </row>
    <row r="1550" spans="1:7" ht="28.5" customHeight="1" x14ac:dyDescent="0.3">
      <c r="A1550" s="164">
        <v>12</v>
      </c>
      <c r="B1550" s="126" t="s">
        <v>1236</v>
      </c>
      <c r="C1550" s="340" t="s">
        <v>63</v>
      </c>
      <c r="D1550" s="340">
        <v>2020</v>
      </c>
      <c r="E1550" s="340">
        <v>2020</v>
      </c>
      <c r="F1550" s="307">
        <v>140000</v>
      </c>
      <c r="G1550" s="205" t="s">
        <v>60</v>
      </c>
    </row>
    <row r="1551" spans="1:7" ht="28.5" customHeight="1" x14ac:dyDescent="0.3">
      <c r="A1551" s="164">
        <v>13</v>
      </c>
      <c r="B1551" s="126" t="s">
        <v>1237</v>
      </c>
      <c r="C1551" s="340" t="s">
        <v>63</v>
      </c>
      <c r="D1551" s="340">
        <v>2020</v>
      </c>
      <c r="E1551" s="340">
        <v>2020</v>
      </c>
      <c r="F1551" s="307">
        <v>22500</v>
      </c>
      <c r="G1551" s="205" t="s">
        <v>60</v>
      </c>
    </row>
    <row r="1552" spans="1:7" ht="28.5" customHeight="1" x14ac:dyDescent="0.3">
      <c r="A1552" s="202" t="s">
        <v>1308</v>
      </c>
      <c r="B1552" s="126" t="s">
        <v>1474</v>
      </c>
      <c r="C1552" s="405" t="s">
        <v>63</v>
      </c>
      <c r="D1552" s="340">
        <v>2022</v>
      </c>
      <c r="E1552" s="340">
        <v>2022</v>
      </c>
      <c r="F1552" s="307">
        <v>460000</v>
      </c>
      <c r="G1552" s="205" t="s">
        <v>60</v>
      </c>
    </row>
    <row r="1553" spans="1:7" ht="28.5" customHeight="1" x14ac:dyDescent="0.4">
      <c r="A1553" s="430" t="s">
        <v>2</v>
      </c>
      <c r="B1553" s="430"/>
      <c r="C1553" s="430"/>
      <c r="D1553" s="430"/>
      <c r="E1553" s="430"/>
      <c r="F1553" s="300">
        <f>SUM(F1539:F1552)</f>
        <v>35354500</v>
      </c>
      <c r="G1553" s="13"/>
    </row>
    <row r="1554" spans="1:7" ht="28.5" customHeight="1" x14ac:dyDescent="0.25">
      <c r="A1554" s="429" t="s">
        <v>1</v>
      </c>
      <c r="B1554" s="429"/>
      <c r="C1554" s="429"/>
      <c r="D1554" s="429"/>
      <c r="E1554" s="429"/>
      <c r="F1554" s="429"/>
      <c r="G1554" s="429"/>
    </row>
    <row r="1555" spans="1:7" x14ac:dyDescent="0.3">
      <c r="A1555" s="202">
        <v>1</v>
      </c>
      <c r="B1555" s="126" t="s">
        <v>1475</v>
      </c>
      <c r="C1555" s="405" t="s">
        <v>63</v>
      </c>
      <c r="D1555" s="340">
        <v>2022</v>
      </c>
      <c r="E1555" s="340">
        <v>2023</v>
      </c>
      <c r="F1555" s="307">
        <v>820000</v>
      </c>
      <c r="G1555" s="340" t="s">
        <v>76</v>
      </c>
    </row>
    <row r="1556" spans="1:7" x14ac:dyDescent="0.3">
      <c r="A1556" s="202">
        <v>2</v>
      </c>
      <c r="B1556" s="126" t="s">
        <v>1521</v>
      </c>
      <c r="C1556" s="405" t="s">
        <v>719</v>
      </c>
      <c r="D1556" s="340">
        <v>2022</v>
      </c>
      <c r="E1556" s="340">
        <v>2023</v>
      </c>
      <c r="F1556" s="307">
        <v>7670000</v>
      </c>
      <c r="G1556" s="340" t="s">
        <v>76</v>
      </c>
    </row>
    <row r="1557" spans="1:7" x14ac:dyDescent="0.3">
      <c r="A1557" s="202">
        <v>3</v>
      </c>
      <c r="B1557" s="126" t="s">
        <v>1522</v>
      </c>
      <c r="C1557" s="405" t="s">
        <v>63</v>
      </c>
      <c r="D1557" s="340">
        <v>2022</v>
      </c>
      <c r="E1557" s="340">
        <v>2023</v>
      </c>
      <c r="F1557" s="307">
        <v>1239000</v>
      </c>
      <c r="G1557" s="340" t="s">
        <v>76</v>
      </c>
    </row>
    <row r="1558" spans="1:7" ht="36" customHeight="1" x14ac:dyDescent="0.4">
      <c r="A1558" s="430" t="s">
        <v>2</v>
      </c>
      <c r="B1558" s="430"/>
      <c r="C1558" s="430"/>
      <c r="D1558" s="430"/>
      <c r="E1558" s="430"/>
      <c r="F1558" s="300">
        <f>SUM(F1555:F1557)</f>
        <v>9729000</v>
      </c>
      <c r="G1558" s="13"/>
    </row>
    <row r="1559" spans="1:7" ht="28.5" x14ac:dyDescent="0.25">
      <c r="A1559" s="431" t="s">
        <v>2</v>
      </c>
      <c r="B1559" s="431"/>
      <c r="C1559" s="431"/>
      <c r="D1559" s="431"/>
      <c r="E1559" s="431"/>
      <c r="F1559" s="272">
        <f>F1558+F1553</f>
        <v>45083500</v>
      </c>
      <c r="G1559" s="13"/>
    </row>
    <row r="1560" spans="1:7" ht="28.5" x14ac:dyDescent="0.25">
      <c r="A1560" s="459"/>
      <c r="B1560" s="459"/>
      <c r="C1560" s="459"/>
      <c r="D1560" s="459"/>
      <c r="E1560" s="459"/>
      <c r="F1560" s="459"/>
      <c r="G1560" s="459"/>
    </row>
    <row r="1561" spans="1:7" ht="33.75" x14ac:dyDescent="0.25">
      <c r="A1561" s="428" t="s">
        <v>525</v>
      </c>
      <c r="B1561" s="428"/>
      <c r="C1561" s="428"/>
      <c r="D1561" s="428"/>
      <c r="E1561" s="428"/>
      <c r="F1561" s="428"/>
      <c r="G1561" s="428"/>
    </row>
    <row r="1562" spans="1:7" x14ac:dyDescent="0.25">
      <c r="A1562" s="429" t="s">
        <v>0</v>
      </c>
      <c r="B1562" s="429"/>
      <c r="C1562" s="429"/>
      <c r="D1562" s="429"/>
      <c r="E1562" s="429"/>
      <c r="F1562" s="429"/>
      <c r="G1562" s="429"/>
    </row>
    <row r="1563" spans="1:7" ht="42" x14ac:dyDescent="0.25">
      <c r="A1563" s="40">
        <v>1</v>
      </c>
      <c r="B1563" s="20" t="s">
        <v>527</v>
      </c>
      <c r="C1563" s="148" t="s">
        <v>526</v>
      </c>
      <c r="D1563" s="166">
        <v>42489</v>
      </c>
      <c r="E1563" s="166">
        <v>42530</v>
      </c>
      <c r="F1563" s="85">
        <v>295000</v>
      </c>
      <c r="G1563" s="41" t="s">
        <v>60</v>
      </c>
    </row>
    <row r="1564" spans="1:7" ht="42" x14ac:dyDescent="0.25">
      <c r="A1564" s="40">
        <v>2</v>
      </c>
      <c r="B1564" s="20" t="s">
        <v>528</v>
      </c>
      <c r="C1564" s="148" t="s">
        <v>529</v>
      </c>
      <c r="D1564" s="166">
        <v>41662</v>
      </c>
      <c r="E1564" s="166">
        <v>42604</v>
      </c>
      <c r="F1564" s="85">
        <v>211800</v>
      </c>
      <c r="G1564" s="41" t="s">
        <v>60</v>
      </c>
    </row>
    <row r="1565" spans="1:7" ht="42" x14ac:dyDescent="0.25">
      <c r="A1565" s="40">
        <v>3</v>
      </c>
      <c r="B1565" s="20" t="s">
        <v>530</v>
      </c>
      <c r="C1565" s="148" t="s">
        <v>526</v>
      </c>
      <c r="D1565" s="166">
        <v>40273</v>
      </c>
      <c r="E1565" s="166">
        <v>40346</v>
      </c>
      <c r="F1565" s="85">
        <v>120000</v>
      </c>
      <c r="G1565" s="41" t="s">
        <v>60</v>
      </c>
    </row>
    <row r="1566" spans="1:7" x14ac:dyDescent="0.25">
      <c r="A1566" s="40">
        <v>4</v>
      </c>
      <c r="B1566" s="20" t="s">
        <v>540</v>
      </c>
      <c r="C1566" s="148" t="s">
        <v>459</v>
      </c>
      <c r="D1566" s="149">
        <v>2013</v>
      </c>
      <c r="E1566" s="149">
        <v>2017</v>
      </c>
      <c r="F1566" s="85">
        <v>1876461.21</v>
      </c>
      <c r="G1566" s="41" t="s">
        <v>60</v>
      </c>
    </row>
    <row r="1567" spans="1:7" x14ac:dyDescent="0.25">
      <c r="A1567" s="40">
        <v>5</v>
      </c>
      <c r="B1567" s="20" t="s">
        <v>986</v>
      </c>
      <c r="C1567" s="148" t="s">
        <v>162</v>
      </c>
      <c r="D1567" s="149">
        <v>2012</v>
      </c>
      <c r="E1567" s="149">
        <v>2013</v>
      </c>
      <c r="F1567" s="85">
        <v>100000</v>
      </c>
      <c r="G1567" s="41" t="s">
        <v>60</v>
      </c>
    </row>
    <row r="1568" spans="1:7" x14ac:dyDescent="0.25">
      <c r="A1568" s="40">
        <v>6</v>
      </c>
      <c r="B1568" s="20" t="s">
        <v>987</v>
      </c>
      <c r="C1568" s="148" t="s">
        <v>162</v>
      </c>
      <c r="D1568" s="149">
        <v>2013</v>
      </c>
      <c r="E1568" s="149">
        <v>2013</v>
      </c>
      <c r="F1568" s="85">
        <v>250000</v>
      </c>
      <c r="G1568" s="41" t="s">
        <v>60</v>
      </c>
    </row>
    <row r="1569" spans="1:7" x14ac:dyDescent="0.25">
      <c r="A1569" s="40">
        <v>7</v>
      </c>
      <c r="B1569" s="20" t="s">
        <v>988</v>
      </c>
      <c r="C1569" s="148" t="s">
        <v>162</v>
      </c>
      <c r="D1569" s="149">
        <v>2013</v>
      </c>
      <c r="E1569" s="149">
        <v>2013</v>
      </c>
      <c r="F1569" s="85">
        <v>60000</v>
      </c>
      <c r="G1569" s="41" t="s">
        <v>60</v>
      </c>
    </row>
    <row r="1570" spans="1:7" x14ac:dyDescent="0.25">
      <c r="A1570" s="40">
        <v>8</v>
      </c>
      <c r="B1570" s="20" t="s">
        <v>989</v>
      </c>
      <c r="C1570" s="148" t="s">
        <v>162</v>
      </c>
      <c r="D1570" s="149">
        <v>2012</v>
      </c>
      <c r="E1570" s="149">
        <v>2013</v>
      </c>
      <c r="F1570" s="85">
        <v>257000</v>
      </c>
      <c r="G1570" s="41" t="s">
        <v>60</v>
      </c>
    </row>
    <row r="1571" spans="1:7" x14ac:dyDescent="0.25">
      <c r="A1571" s="40">
        <v>9</v>
      </c>
      <c r="B1571" s="20" t="s">
        <v>990</v>
      </c>
      <c r="C1571" s="148" t="s">
        <v>162</v>
      </c>
      <c r="D1571" s="149">
        <v>2012</v>
      </c>
      <c r="E1571" s="149">
        <v>2013</v>
      </c>
      <c r="F1571" s="85">
        <v>80000</v>
      </c>
      <c r="G1571" s="41" t="s">
        <v>60</v>
      </c>
    </row>
    <row r="1572" spans="1:7" x14ac:dyDescent="0.25">
      <c r="A1572" s="40">
        <v>10</v>
      </c>
      <c r="B1572" s="20" t="s">
        <v>991</v>
      </c>
      <c r="C1572" s="148" t="s">
        <v>162</v>
      </c>
      <c r="D1572" s="149">
        <v>2013</v>
      </c>
      <c r="E1572" s="149">
        <v>2013</v>
      </c>
      <c r="F1572" s="85">
        <v>29858</v>
      </c>
      <c r="G1572" s="41" t="s">
        <v>60</v>
      </c>
    </row>
    <row r="1573" spans="1:7" x14ac:dyDescent="0.25">
      <c r="A1573" s="40">
        <v>11</v>
      </c>
      <c r="B1573" s="20" t="s">
        <v>992</v>
      </c>
      <c r="C1573" s="148" t="s">
        <v>162</v>
      </c>
      <c r="D1573" s="149">
        <v>2017</v>
      </c>
      <c r="E1573" s="149">
        <v>2017</v>
      </c>
      <c r="F1573" s="85">
        <v>150365</v>
      </c>
      <c r="G1573" s="41" t="s">
        <v>60</v>
      </c>
    </row>
    <row r="1574" spans="1:7" x14ac:dyDescent="0.25">
      <c r="A1574" s="40">
        <v>12</v>
      </c>
      <c r="B1574" s="20" t="s">
        <v>993</v>
      </c>
      <c r="C1574" s="148" t="s">
        <v>162</v>
      </c>
      <c r="D1574" s="149">
        <v>2015</v>
      </c>
      <c r="E1574" s="149">
        <v>2015</v>
      </c>
      <c r="F1574" s="85">
        <v>75000</v>
      </c>
      <c r="G1574" s="41" t="s">
        <v>60</v>
      </c>
    </row>
    <row r="1575" spans="1:7" x14ac:dyDescent="0.25">
      <c r="A1575" s="40">
        <v>13</v>
      </c>
      <c r="B1575" s="20" t="s">
        <v>994</v>
      </c>
      <c r="C1575" s="148" t="s">
        <v>162</v>
      </c>
      <c r="D1575" s="149">
        <v>2017</v>
      </c>
      <c r="E1575" s="149">
        <v>2017</v>
      </c>
      <c r="F1575" s="85">
        <v>987573</v>
      </c>
      <c r="G1575" s="41" t="s">
        <v>60</v>
      </c>
    </row>
    <row r="1576" spans="1:7" x14ac:dyDescent="0.25">
      <c r="A1576" s="40">
        <v>14</v>
      </c>
      <c r="B1576" s="20" t="s">
        <v>995</v>
      </c>
      <c r="C1576" s="148" t="s">
        <v>162</v>
      </c>
      <c r="D1576" s="149">
        <v>2014</v>
      </c>
      <c r="E1576" s="149">
        <v>2014</v>
      </c>
      <c r="F1576" s="85">
        <v>200000</v>
      </c>
      <c r="G1576" s="41" t="s">
        <v>60</v>
      </c>
    </row>
    <row r="1577" spans="1:7" x14ac:dyDescent="0.25">
      <c r="A1577" s="40">
        <v>15</v>
      </c>
      <c r="B1577" s="20" t="s">
        <v>996</v>
      </c>
      <c r="C1577" s="148" t="s">
        <v>162</v>
      </c>
      <c r="D1577" s="149">
        <v>2014</v>
      </c>
      <c r="E1577" s="149">
        <v>2014</v>
      </c>
      <c r="F1577" s="85">
        <v>29000</v>
      </c>
      <c r="G1577" s="41" t="s">
        <v>60</v>
      </c>
    </row>
    <row r="1578" spans="1:7" x14ac:dyDescent="0.25">
      <c r="A1578" s="40">
        <v>16</v>
      </c>
      <c r="B1578" s="20" t="s">
        <v>997</v>
      </c>
      <c r="C1578" s="148" t="s">
        <v>162</v>
      </c>
      <c r="D1578" s="149">
        <v>2016</v>
      </c>
      <c r="E1578" s="149">
        <v>2017</v>
      </c>
      <c r="F1578" s="85">
        <v>30000</v>
      </c>
      <c r="G1578" s="41" t="s">
        <v>60</v>
      </c>
    </row>
    <row r="1579" spans="1:7" x14ac:dyDescent="0.25">
      <c r="A1579" s="40">
        <v>17</v>
      </c>
      <c r="B1579" s="20" t="s">
        <v>998</v>
      </c>
      <c r="C1579" s="148" t="s">
        <v>162</v>
      </c>
      <c r="D1579" s="149">
        <v>2015</v>
      </c>
      <c r="E1579" s="149">
        <v>2017</v>
      </c>
      <c r="F1579" s="85">
        <v>3000000</v>
      </c>
      <c r="G1579" s="41" t="s">
        <v>60</v>
      </c>
    </row>
    <row r="1580" spans="1:7" ht="63" x14ac:dyDescent="0.35">
      <c r="A1580" s="40">
        <v>18</v>
      </c>
      <c r="B1580" s="20" t="s">
        <v>531</v>
      </c>
      <c r="C1580" s="148" t="s">
        <v>532</v>
      </c>
      <c r="D1580" s="166">
        <v>42906</v>
      </c>
      <c r="E1580" s="43"/>
      <c r="F1580" s="85">
        <v>650000</v>
      </c>
      <c r="G1580" s="41" t="s">
        <v>60</v>
      </c>
    </row>
    <row r="1581" spans="1:7" x14ac:dyDescent="0.35">
      <c r="A1581" s="40">
        <v>19</v>
      </c>
      <c r="B1581" s="20" t="s">
        <v>533</v>
      </c>
      <c r="C1581" s="148" t="s">
        <v>534</v>
      </c>
      <c r="D1581" s="166">
        <v>42866</v>
      </c>
      <c r="E1581" s="45"/>
      <c r="F1581" s="44"/>
      <c r="G1581" s="14"/>
    </row>
    <row r="1582" spans="1:7" x14ac:dyDescent="0.4">
      <c r="A1582" s="430" t="s">
        <v>8</v>
      </c>
      <c r="B1582" s="430"/>
      <c r="C1582" s="430"/>
      <c r="D1582" s="430"/>
      <c r="E1582" s="430"/>
      <c r="F1582" s="300">
        <f>SUM(F1563:F1581)</f>
        <v>8402057.2100000009</v>
      </c>
      <c r="G1582" s="42"/>
    </row>
    <row r="1583" spans="1:7" x14ac:dyDescent="0.25">
      <c r="A1583" s="429" t="s">
        <v>1</v>
      </c>
      <c r="B1583" s="429"/>
      <c r="C1583" s="429"/>
      <c r="D1583" s="429"/>
      <c r="E1583" s="429"/>
      <c r="F1583" s="429"/>
      <c r="G1583" s="429"/>
    </row>
    <row r="1584" spans="1:7" x14ac:dyDescent="0.25">
      <c r="A1584" s="40">
        <v>1</v>
      </c>
      <c r="B1584" s="194"/>
      <c r="C1584" s="194"/>
      <c r="D1584" s="194"/>
      <c r="E1584" s="194"/>
      <c r="F1584" s="194"/>
      <c r="G1584" s="194"/>
    </row>
    <row r="1585" spans="1:7" x14ac:dyDescent="0.4">
      <c r="A1585" s="430" t="s">
        <v>2</v>
      </c>
      <c r="B1585" s="430"/>
      <c r="C1585" s="430"/>
      <c r="D1585" s="430"/>
      <c r="E1585" s="430"/>
      <c r="F1585" s="300">
        <f>F1584</f>
        <v>0</v>
      </c>
      <c r="G1585" s="13"/>
    </row>
    <row r="1586" spans="1:7" ht="28.5" x14ac:dyDescent="0.25">
      <c r="A1586" s="431" t="s">
        <v>2</v>
      </c>
      <c r="B1586" s="431"/>
      <c r="C1586" s="431"/>
      <c r="D1586" s="431"/>
      <c r="E1586" s="431"/>
      <c r="F1586" s="272">
        <f>F1585+F1582</f>
        <v>8402057.2100000009</v>
      </c>
      <c r="G1586" s="13"/>
    </row>
    <row r="1587" spans="1:7" ht="33.75" x14ac:dyDescent="0.25">
      <c r="A1587" s="461"/>
      <c r="B1587" s="461"/>
      <c r="C1587" s="461"/>
      <c r="D1587" s="461"/>
      <c r="E1587" s="461"/>
      <c r="F1587" s="461"/>
      <c r="G1587" s="461"/>
    </row>
    <row r="1588" spans="1:7" ht="33.75" x14ac:dyDescent="0.25">
      <c r="A1588" s="428" t="s">
        <v>535</v>
      </c>
      <c r="B1588" s="428"/>
      <c r="C1588" s="428"/>
      <c r="D1588" s="428"/>
      <c r="E1588" s="428"/>
      <c r="F1588" s="428"/>
      <c r="G1588" s="428"/>
    </row>
    <row r="1589" spans="1:7" x14ac:dyDescent="0.25">
      <c r="A1589" s="429" t="s">
        <v>0</v>
      </c>
      <c r="B1589" s="429"/>
      <c r="C1589" s="429"/>
      <c r="D1589" s="429"/>
      <c r="E1589" s="429"/>
      <c r="F1589" s="429"/>
      <c r="G1589" s="429"/>
    </row>
    <row r="1590" spans="1:7" x14ac:dyDescent="0.25">
      <c r="A1590" s="8">
        <v>1</v>
      </c>
      <c r="B1590" s="20" t="s">
        <v>536</v>
      </c>
      <c r="C1590" s="148" t="s">
        <v>198</v>
      </c>
      <c r="D1590" s="149">
        <v>2014</v>
      </c>
      <c r="E1590" s="149">
        <v>2015</v>
      </c>
      <c r="F1590" s="85">
        <v>577000</v>
      </c>
      <c r="G1590" s="205" t="s">
        <v>60</v>
      </c>
    </row>
    <row r="1591" spans="1:7" x14ac:dyDescent="0.4">
      <c r="A1591" s="430" t="s">
        <v>2</v>
      </c>
      <c r="B1591" s="430"/>
      <c r="C1591" s="430"/>
      <c r="D1591" s="430"/>
      <c r="E1591" s="430"/>
      <c r="F1591" s="300">
        <v>577000</v>
      </c>
      <c r="G1591" s="13"/>
    </row>
    <row r="1592" spans="1:7" ht="32.25" customHeight="1" x14ac:dyDescent="0.25">
      <c r="A1592" s="431" t="s">
        <v>2</v>
      </c>
      <c r="B1592" s="431"/>
      <c r="C1592" s="431"/>
      <c r="D1592" s="431"/>
      <c r="E1592" s="431"/>
      <c r="F1592" s="272">
        <f>F1591</f>
        <v>577000</v>
      </c>
      <c r="G1592" s="13"/>
    </row>
    <row r="1593" spans="1:7" ht="28.5" x14ac:dyDescent="0.25">
      <c r="A1593" s="460"/>
      <c r="B1593" s="460"/>
      <c r="C1593" s="460"/>
      <c r="D1593" s="460"/>
      <c r="E1593" s="460"/>
      <c r="F1593" s="460"/>
      <c r="G1593" s="460"/>
    </row>
    <row r="1594" spans="1:7" ht="33.75" x14ac:dyDescent="0.25">
      <c r="A1594" s="428" t="s">
        <v>1526</v>
      </c>
      <c r="B1594" s="428"/>
      <c r="C1594" s="428"/>
      <c r="D1594" s="428"/>
      <c r="E1594" s="428"/>
      <c r="F1594" s="428"/>
      <c r="G1594" s="428"/>
    </row>
    <row r="1595" spans="1:7" x14ac:dyDescent="0.25">
      <c r="A1595" s="429" t="s">
        <v>0</v>
      </c>
      <c r="B1595" s="429"/>
      <c r="C1595" s="429"/>
      <c r="D1595" s="429"/>
      <c r="E1595" s="429"/>
      <c r="F1595" s="429"/>
      <c r="G1595" s="429"/>
    </row>
    <row r="1596" spans="1:7" ht="28.5" x14ac:dyDescent="0.25">
      <c r="A1596" s="408">
        <v>1</v>
      </c>
      <c r="B1596" s="408"/>
      <c r="C1596" s="408"/>
      <c r="D1596" s="408"/>
      <c r="E1596" s="408"/>
      <c r="F1596" s="408"/>
      <c r="G1596" s="408"/>
    </row>
    <row r="1597" spans="1:7" ht="28.5" x14ac:dyDescent="0.4">
      <c r="A1597" s="430" t="s">
        <v>2</v>
      </c>
      <c r="B1597" s="430"/>
      <c r="C1597" s="430"/>
      <c r="D1597" s="430"/>
      <c r="E1597" s="430"/>
      <c r="F1597" s="300">
        <f>F1596</f>
        <v>0</v>
      </c>
      <c r="G1597" s="408"/>
    </row>
    <row r="1598" spans="1:7" x14ac:dyDescent="0.25">
      <c r="A1598" s="429" t="s">
        <v>1</v>
      </c>
      <c r="B1598" s="429"/>
      <c r="C1598" s="429"/>
      <c r="D1598" s="429"/>
      <c r="E1598" s="429"/>
      <c r="F1598" s="429"/>
      <c r="G1598" s="429"/>
    </row>
    <row r="1599" spans="1:7" ht="28.5" x14ac:dyDescent="0.25">
      <c r="A1599" s="425">
        <v>1</v>
      </c>
      <c r="B1599" s="426" t="s">
        <v>1523</v>
      </c>
      <c r="C1599" s="427" t="s">
        <v>64</v>
      </c>
      <c r="D1599" s="149">
        <v>2021</v>
      </c>
      <c r="E1599" s="149">
        <v>2022</v>
      </c>
      <c r="F1599" s="85">
        <v>1015740.4</v>
      </c>
      <c r="G1599" s="408"/>
    </row>
    <row r="1600" spans="1:7" ht="28.5" x14ac:dyDescent="0.25">
      <c r="A1600" s="425">
        <v>2</v>
      </c>
      <c r="B1600" s="426" t="s">
        <v>1524</v>
      </c>
      <c r="C1600" s="427" t="s">
        <v>1527</v>
      </c>
      <c r="D1600" s="149">
        <v>2020</v>
      </c>
      <c r="E1600" s="149">
        <v>2022</v>
      </c>
      <c r="F1600" s="85">
        <v>830427</v>
      </c>
      <c r="G1600" s="408"/>
    </row>
    <row r="1601" spans="1:7" ht="28.5" x14ac:dyDescent="0.25">
      <c r="A1601" s="425">
        <v>3</v>
      </c>
      <c r="B1601" s="426" t="s">
        <v>1525</v>
      </c>
      <c r="C1601" s="427" t="s">
        <v>64</v>
      </c>
      <c r="D1601" s="149">
        <v>2021</v>
      </c>
      <c r="E1601" s="149">
        <v>2022</v>
      </c>
      <c r="F1601" s="85">
        <v>830427</v>
      </c>
      <c r="G1601" s="408"/>
    </row>
    <row r="1602" spans="1:7" ht="28.5" x14ac:dyDescent="0.4">
      <c r="A1602" s="430" t="s">
        <v>2</v>
      </c>
      <c r="B1602" s="430"/>
      <c r="C1602" s="430"/>
      <c r="D1602" s="430"/>
      <c r="E1602" s="430"/>
      <c r="F1602" s="300">
        <f>SUM(F1599:F1601)</f>
        <v>2676594.4</v>
      </c>
      <c r="G1602" s="408"/>
    </row>
    <row r="1603" spans="1:7" ht="28.5" x14ac:dyDescent="0.25">
      <c r="A1603" s="431" t="s">
        <v>2</v>
      </c>
      <c r="B1603" s="431"/>
      <c r="C1603" s="431"/>
      <c r="D1603" s="431"/>
      <c r="E1603" s="431"/>
      <c r="F1603" s="308">
        <f>F1597+F1602</f>
        <v>2676594.4</v>
      </c>
      <c r="G1603" s="408"/>
    </row>
    <row r="1604" spans="1:7" ht="28.5" x14ac:dyDescent="0.25">
      <c r="A1604" s="424"/>
      <c r="B1604" s="424"/>
      <c r="C1604" s="424"/>
      <c r="D1604" s="424"/>
      <c r="E1604" s="424"/>
      <c r="F1604" s="424"/>
      <c r="G1604" s="424"/>
    </row>
    <row r="1605" spans="1:7" ht="36" x14ac:dyDescent="0.25">
      <c r="A1605" s="458" t="s">
        <v>476</v>
      </c>
      <c r="B1605" s="458"/>
      <c r="C1605" s="458"/>
      <c r="D1605" s="458"/>
      <c r="E1605" s="458"/>
      <c r="F1605" s="422">
        <f>F77+F289+F369+F391+F500+F551+F597+F618+F641+F651+F697+F702+F822+F851+F903+F1028+F1059+F1111+F1158+F1253+F1309+F1334+F1345+F1404+F1359+F1369+F1379+F1394+F1442+F1473+F1535+F1559+F1586+F1592+F397+F1603</f>
        <v>26278527922.635674</v>
      </c>
      <c r="G1605" s="423"/>
    </row>
    <row r="1611" spans="1:7" x14ac:dyDescent="0.25">
      <c r="G1611" s="409"/>
    </row>
    <row r="1614" spans="1:7" ht="30.75" customHeight="1" x14ac:dyDescent="0.25"/>
    <row r="1638" spans="1:7" s="197" customFormat="1" ht="42" customHeight="1" x14ac:dyDescent="0.45">
      <c r="A1638" s="31"/>
      <c r="B1638" s="37"/>
      <c r="C1638" s="32"/>
      <c r="D1638" s="33"/>
      <c r="E1638" s="33"/>
      <c r="F1638" s="309"/>
      <c r="G1638" s="34"/>
    </row>
  </sheetData>
  <sheetProtection selectLockedCells="1" selectUnlockedCells="1"/>
  <mergeCells count="252">
    <mergeCell ref="A1400:E1400"/>
    <mergeCell ref="A1401:G1401"/>
    <mergeCell ref="A1403:E1403"/>
    <mergeCell ref="A1404:E1404"/>
    <mergeCell ref="A653:G653"/>
    <mergeCell ref="A654:G654"/>
    <mergeCell ref="A693:E693"/>
    <mergeCell ref="A694:G694"/>
    <mergeCell ref="A696:E696"/>
    <mergeCell ref="A697:E697"/>
    <mergeCell ref="B794:E794"/>
    <mergeCell ref="B793:E793"/>
    <mergeCell ref="A1341:E1341"/>
    <mergeCell ref="A1342:G1342"/>
    <mergeCell ref="A1344:E1344"/>
    <mergeCell ref="A1345:E1345"/>
    <mergeCell ref="A1346:G1346"/>
    <mergeCell ref="A1347:G1347"/>
    <mergeCell ref="A1358:E1358"/>
    <mergeCell ref="A1361:G1361"/>
    <mergeCell ref="A1362:G1362"/>
    <mergeCell ref="A1365:E1365"/>
    <mergeCell ref="A1366:G1366"/>
    <mergeCell ref="A1368:E1368"/>
    <mergeCell ref="A1441:E1441"/>
    <mergeCell ref="A1442:E1442"/>
    <mergeCell ref="A1407:G1407"/>
    <mergeCell ref="A1408:G1408"/>
    <mergeCell ref="A1435:E1435"/>
    <mergeCell ref="A1558:E1558"/>
    <mergeCell ref="A1559:E1559"/>
    <mergeCell ref="A1560:G1560"/>
    <mergeCell ref="A1553:E1553"/>
    <mergeCell ref="A1554:G1554"/>
    <mergeCell ref="A1475:G1475"/>
    <mergeCell ref="A1537:G1537"/>
    <mergeCell ref="A1529:G1529"/>
    <mergeCell ref="A1538:G1538"/>
    <mergeCell ref="A1476:G1476"/>
    <mergeCell ref="A1528:E1528"/>
    <mergeCell ref="B1546:E1546"/>
    <mergeCell ref="B1545:E1545"/>
    <mergeCell ref="A1436:G1436"/>
    <mergeCell ref="A1591:E1591"/>
    <mergeCell ref="A1592:E1592"/>
    <mergeCell ref="A1593:G1593"/>
    <mergeCell ref="A1561:G1561"/>
    <mergeCell ref="A1562:G1562"/>
    <mergeCell ref="A1582:E1582"/>
    <mergeCell ref="A1583:G1583"/>
    <mergeCell ref="A1585:E1585"/>
    <mergeCell ref="A1586:E1586"/>
    <mergeCell ref="A1587:G1587"/>
    <mergeCell ref="A1588:G1588"/>
    <mergeCell ref="A1589:G1589"/>
    <mergeCell ref="A1369:E1369"/>
    <mergeCell ref="A1370:G1370"/>
    <mergeCell ref="A1390:E1390"/>
    <mergeCell ref="A1355:E1355"/>
    <mergeCell ref="A1356:G1356"/>
    <mergeCell ref="A1359:E1359"/>
    <mergeCell ref="A1396:G1396"/>
    <mergeCell ref="A1397:G1397"/>
    <mergeCell ref="A1605:E1605"/>
    <mergeCell ref="A1372:G1372"/>
    <mergeCell ref="A1371:G1371"/>
    <mergeCell ref="A1373:G1373"/>
    <mergeCell ref="A1379:E1379"/>
    <mergeCell ref="A1381:G1381"/>
    <mergeCell ref="A1382:G1382"/>
    <mergeCell ref="A1395:G1395"/>
    <mergeCell ref="A1443:G1443"/>
    <mergeCell ref="A1444:G1444"/>
    <mergeCell ref="A1445:G1445"/>
    <mergeCell ref="A1469:E1469"/>
    <mergeCell ref="A1470:G1470"/>
    <mergeCell ref="A1472:E1472"/>
    <mergeCell ref="A1473:E1473"/>
    <mergeCell ref="A1474:G1474"/>
    <mergeCell ref="A1391:G1391"/>
    <mergeCell ref="A1393:E1393"/>
    <mergeCell ref="A1394:E1394"/>
    <mergeCell ref="A1380:G1380"/>
    <mergeCell ref="A1375:E1375"/>
    <mergeCell ref="A1376:G1376"/>
    <mergeCell ref="A1378:E1378"/>
    <mergeCell ref="A342:E342"/>
    <mergeCell ref="A343:G343"/>
    <mergeCell ref="A368:E368"/>
    <mergeCell ref="A369:E369"/>
    <mergeCell ref="A371:G371"/>
    <mergeCell ref="A372:G372"/>
    <mergeCell ref="A387:E387"/>
    <mergeCell ref="A388:G388"/>
    <mergeCell ref="A390:E390"/>
    <mergeCell ref="A370:G370"/>
    <mergeCell ref="A392:G392"/>
    <mergeCell ref="A496:E496"/>
    <mergeCell ref="A497:G497"/>
    <mergeCell ref="A499:E499"/>
    <mergeCell ref="B471:E471"/>
    <mergeCell ref="B470:E470"/>
    <mergeCell ref="B404:B405"/>
    <mergeCell ref="A1:G1"/>
    <mergeCell ref="A187:E187"/>
    <mergeCell ref="A288:E288"/>
    <mergeCell ref="A289:E289"/>
    <mergeCell ref="A79:G79"/>
    <mergeCell ref="A80:G80"/>
    <mergeCell ref="A188:G188"/>
    <mergeCell ref="A291:G291"/>
    <mergeCell ref="A292:G292"/>
    <mergeCell ref="A3:G3"/>
    <mergeCell ref="A4:G4"/>
    <mergeCell ref="A69:E69"/>
    <mergeCell ref="A70:G70"/>
    <mergeCell ref="A76:E76"/>
    <mergeCell ref="A77:E77"/>
    <mergeCell ref="A290:G290"/>
    <mergeCell ref="A78:G78"/>
    <mergeCell ref="A391:E391"/>
    <mergeCell ref="A399:G399"/>
    <mergeCell ref="A400:G400"/>
    <mergeCell ref="A548:G548"/>
    <mergeCell ref="A1060:G1060"/>
    <mergeCell ref="A1058:E1058"/>
    <mergeCell ref="A1059:E1059"/>
    <mergeCell ref="A1333:E1333"/>
    <mergeCell ref="B839:E839"/>
    <mergeCell ref="A825:G825"/>
    <mergeCell ref="A1159:G1159"/>
    <mergeCell ref="A846:E846"/>
    <mergeCell ref="A905:G905"/>
    <mergeCell ref="A642:G642"/>
    <mergeCell ref="A699:G699"/>
    <mergeCell ref="A700:G700"/>
    <mergeCell ref="A702:E702"/>
    <mergeCell ref="A703:G703"/>
    <mergeCell ref="A821:E821"/>
    <mergeCell ref="A822:E822"/>
    <mergeCell ref="A899:E899"/>
    <mergeCell ref="A854:G854"/>
    <mergeCell ref="A900:G900"/>
    <mergeCell ref="A1334:E1334"/>
    <mergeCell ref="A1254:G1254"/>
    <mergeCell ref="A1311:G1311"/>
    <mergeCell ref="A1312:G1312"/>
    <mergeCell ref="A1348:G1348"/>
    <mergeCell ref="A1160:G1160"/>
    <mergeCell ref="A1161:G1161"/>
    <mergeCell ref="A1243:E1243"/>
    <mergeCell ref="A1244:G1244"/>
    <mergeCell ref="A1252:E1252"/>
    <mergeCell ref="A1253:E1253"/>
    <mergeCell ref="A1336:G1336"/>
    <mergeCell ref="A1337:G1337"/>
    <mergeCell ref="A1335:G1335"/>
    <mergeCell ref="A1330:E1330"/>
    <mergeCell ref="A1331:G1331"/>
    <mergeCell ref="A1255:G1255"/>
    <mergeCell ref="A1256:G1256"/>
    <mergeCell ref="A1305:E1305"/>
    <mergeCell ref="A1306:G1306"/>
    <mergeCell ref="A1308:E1308"/>
    <mergeCell ref="A1309:E1309"/>
    <mergeCell ref="A1310:G1310"/>
    <mergeCell ref="A1029:G1029"/>
    <mergeCell ref="A1158:E1158"/>
    <mergeCell ref="A1113:G1113"/>
    <mergeCell ref="A1114:G1114"/>
    <mergeCell ref="A1154:E1154"/>
    <mergeCell ref="A1155:G1155"/>
    <mergeCell ref="A1157:E1157"/>
    <mergeCell ref="A1106:E1106"/>
    <mergeCell ref="A1107:G1107"/>
    <mergeCell ref="A1030:G1030"/>
    <mergeCell ref="A1031:G1031"/>
    <mergeCell ref="A1055:E1055"/>
    <mergeCell ref="A1056:G1056"/>
    <mergeCell ref="A1110:E1110"/>
    <mergeCell ref="A1111:E1111"/>
    <mergeCell ref="A1112:G1112"/>
    <mergeCell ref="A1061:G1061"/>
    <mergeCell ref="A1062:G1062"/>
    <mergeCell ref="A851:E851"/>
    <mergeCell ref="A823:G823"/>
    <mergeCell ref="A704:G704"/>
    <mergeCell ref="A824:G824"/>
    <mergeCell ref="A811:G811"/>
    <mergeCell ref="A705:G705"/>
    <mergeCell ref="A810:E810"/>
    <mergeCell ref="A591:E591"/>
    <mergeCell ref="A592:G592"/>
    <mergeCell ref="A619:G619"/>
    <mergeCell ref="A552:G552"/>
    <mergeCell ref="A501:G501"/>
    <mergeCell ref="A640:E640"/>
    <mergeCell ref="A500:E500"/>
    <mergeCell ref="A641:E641"/>
    <mergeCell ref="A599:G599"/>
    <mergeCell ref="A600:G600"/>
    <mergeCell ref="A621:G621"/>
    <mergeCell ref="A596:E596"/>
    <mergeCell ref="A597:E597"/>
    <mergeCell ref="A620:G620"/>
    <mergeCell ref="A638:G638"/>
    <mergeCell ref="A550:E550"/>
    <mergeCell ref="A551:E551"/>
    <mergeCell ref="A553:G553"/>
    <mergeCell ref="A554:G554"/>
    <mergeCell ref="A637:E637"/>
    <mergeCell ref="A502:G502"/>
    <mergeCell ref="A503:G503"/>
    <mergeCell ref="A547:E547"/>
    <mergeCell ref="A393:G393"/>
    <mergeCell ref="A394:G394"/>
    <mergeCell ref="A396:E396"/>
    <mergeCell ref="A397:E397"/>
    <mergeCell ref="A614:E614"/>
    <mergeCell ref="A615:G615"/>
    <mergeCell ref="A617:E617"/>
    <mergeCell ref="A618:E618"/>
    <mergeCell ref="A598:G598"/>
    <mergeCell ref="B417:B418"/>
    <mergeCell ref="D404:D405"/>
    <mergeCell ref="D417:D418"/>
    <mergeCell ref="E404:E405"/>
    <mergeCell ref="E417:E418"/>
    <mergeCell ref="A1594:G1594"/>
    <mergeCell ref="A1595:G1595"/>
    <mergeCell ref="A1598:G1598"/>
    <mergeCell ref="A1602:E1602"/>
    <mergeCell ref="A1597:E1597"/>
    <mergeCell ref="A1603:E1603"/>
    <mergeCell ref="A643:G643"/>
    <mergeCell ref="A644:G644"/>
    <mergeCell ref="A647:E647"/>
    <mergeCell ref="A648:G648"/>
    <mergeCell ref="A650:E650"/>
    <mergeCell ref="A651:E651"/>
    <mergeCell ref="A906:G906"/>
    <mergeCell ref="A1018:E1018"/>
    <mergeCell ref="A1019:G1019"/>
    <mergeCell ref="A1027:E1027"/>
    <mergeCell ref="A1028:E1028"/>
    <mergeCell ref="A904:G904"/>
    <mergeCell ref="A902:E902"/>
    <mergeCell ref="A903:E903"/>
    <mergeCell ref="A852:G852"/>
    <mergeCell ref="A853:G853"/>
    <mergeCell ref="A847:G847"/>
    <mergeCell ref="A850:E850"/>
  </mergeCells>
  <pageMargins left="0.31496062992125984" right="0" top="0.55118110236220474" bottom="0.15748031496062992" header="0.31496062992125984" footer="0.31496062992125984"/>
  <pageSetup paperSize="9" scale="44" fitToHeight="0" orientation="landscape" r:id="rId1"/>
  <headerFooter>
    <oddFoote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E1:M53"/>
  <sheetViews>
    <sheetView topLeftCell="D22" zoomScaleNormal="100" workbookViewId="0">
      <selection activeCell="I45" sqref="I45"/>
    </sheetView>
  </sheetViews>
  <sheetFormatPr defaultRowHeight="15" x14ac:dyDescent="0.25"/>
  <cols>
    <col min="4" max="4" width="6.7109375" customWidth="1"/>
    <col min="5" max="5" width="8" customWidth="1"/>
    <col min="6" max="6" width="85.28515625" customWidth="1"/>
    <col min="7" max="7" width="26.42578125" customWidth="1"/>
    <col min="8" max="8" width="31.28515625" customWidth="1"/>
    <col min="9" max="9" width="32" style="38" customWidth="1"/>
    <col min="11" max="11" width="28" customWidth="1"/>
    <col min="13" max="13" width="19.140625" customWidth="1"/>
  </cols>
  <sheetData>
    <row r="1" spans="5:9" ht="4.5" customHeight="1" x14ac:dyDescent="0.25"/>
    <row r="2" spans="5:9" ht="18.75" customHeight="1" x14ac:dyDescent="0.25"/>
    <row r="3" spans="5:9" ht="41.25" customHeight="1" x14ac:dyDescent="0.25">
      <c r="E3" s="467" t="s">
        <v>1468</v>
      </c>
      <c r="F3" s="467"/>
      <c r="G3" s="467"/>
      <c r="H3" s="467"/>
      <c r="I3" s="467"/>
    </row>
    <row r="4" spans="5:9" ht="45" x14ac:dyDescent="0.25">
      <c r="E4" s="63" t="s">
        <v>490</v>
      </c>
      <c r="F4" s="64" t="s">
        <v>491</v>
      </c>
      <c r="G4" s="65" t="s">
        <v>492</v>
      </c>
      <c r="H4" s="66" t="s">
        <v>493</v>
      </c>
      <c r="I4" s="67" t="s">
        <v>494</v>
      </c>
    </row>
    <row r="5" spans="5:9" ht="18.75" x14ac:dyDescent="0.3">
      <c r="E5" s="51"/>
      <c r="F5" s="46" t="s">
        <v>1188</v>
      </c>
      <c r="G5" s="49"/>
      <c r="H5" s="56"/>
      <c r="I5" s="50"/>
    </row>
    <row r="6" spans="5:9" ht="18.75" x14ac:dyDescent="0.3">
      <c r="E6" s="47">
        <v>1</v>
      </c>
      <c r="F6" s="410" t="s">
        <v>487</v>
      </c>
      <c r="G6" s="411">
        <f>'TÜM YATIRIMLAR'!F288</f>
        <v>4771730352</v>
      </c>
      <c r="H6" s="411">
        <f>'TÜM YATIRIMLAR'!F187</f>
        <v>3204770953.4356751</v>
      </c>
      <c r="I6" s="412">
        <f>SUM(G6,H6)</f>
        <v>7976501305.4356747</v>
      </c>
    </row>
    <row r="7" spans="5:9" ht="18.75" x14ac:dyDescent="0.3">
      <c r="E7" s="47">
        <v>2</v>
      </c>
      <c r="F7" s="410" t="s">
        <v>141</v>
      </c>
      <c r="G7" s="413">
        <f>'TÜM YATIRIMLAR'!F550</f>
        <v>0</v>
      </c>
      <c r="H7" s="411">
        <f>'TÜM YATIRIMLAR'!F547</f>
        <v>116397000</v>
      </c>
      <c r="I7" s="412">
        <f>SUM(G7,H7)</f>
        <v>116397000</v>
      </c>
    </row>
    <row r="8" spans="5:9" ht="18.75" x14ac:dyDescent="0.3">
      <c r="E8" s="47">
        <v>3</v>
      </c>
      <c r="F8" s="410" t="s">
        <v>126</v>
      </c>
      <c r="G8" s="413">
        <f>'TÜM YATIRIMLAR'!F499</f>
        <v>0</v>
      </c>
      <c r="H8" s="411">
        <f>'TÜM YATIRIMLAR'!F496</f>
        <v>26352328.649999999</v>
      </c>
      <c r="I8" s="412">
        <f>SUM(G8,H8)</f>
        <v>26352328.649999999</v>
      </c>
    </row>
    <row r="9" spans="5:9" ht="18.75" x14ac:dyDescent="0.3">
      <c r="E9" s="47">
        <v>4</v>
      </c>
      <c r="F9" s="415" t="s">
        <v>1189</v>
      </c>
      <c r="G9" s="413">
        <f>'TÜM YATIRIMLAR'!F1252</f>
        <v>6344473</v>
      </c>
      <c r="H9" s="411">
        <f>'TÜM YATIRIMLAR'!F1243</f>
        <v>191968303.34000003</v>
      </c>
      <c r="I9" s="412">
        <f>SUM(G9,H9)</f>
        <v>198312776.34000003</v>
      </c>
    </row>
    <row r="10" spans="5:9" ht="18.75" x14ac:dyDescent="0.3">
      <c r="E10" s="51"/>
      <c r="F10" s="52" t="s">
        <v>542</v>
      </c>
      <c r="G10" s="53">
        <f>SUM(G6:G9)</f>
        <v>4778074825</v>
      </c>
      <c r="H10" s="53">
        <f t="shared" ref="H10" si="0">SUM(H6:H9)</f>
        <v>3539488585.4256754</v>
      </c>
      <c r="I10" s="53">
        <f>SUM(I6:I9)</f>
        <v>8317563410.4256744</v>
      </c>
    </row>
    <row r="11" spans="5:9" ht="18.75" x14ac:dyDescent="0.3">
      <c r="E11" s="51"/>
      <c r="F11" s="57" t="s">
        <v>1190</v>
      </c>
      <c r="G11" s="48"/>
      <c r="H11" s="56"/>
      <c r="I11" s="50"/>
    </row>
    <row r="12" spans="5:9" ht="18.75" x14ac:dyDescent="0.3">
      <c r="E12" s="47">
        <v>5</v>
      </c>
      <c r="F12" s="410" t="s">
        <v>1197</v>
      </c>
      <c r="G12" s="413">
        <v>0</v>
      </c>
      <c r="H12" s="414">
        <f>'TÜM YATIRIMLAR'!F396</f>
        <v>420042000</v>
      </c>
      <c r="I12" s="412">
        <f>SUM(G12,H12)</f>
        <v>420042000</v>
      </c>
    </row>
    <row r="13" spans="5:9" ht="18.75" x14ac:dyDescent="0.3">
      <c r="E13" s="47">
        <v>6</v>
      </c>
      <c r="F13" s="410" t="s">
        <v>128</v>
      </c>
      <c r="G13" s="413">
        <f>'TÜM YATIRIMLAR'!F368</f>
        <v>12338119000</v>
      </c>
      <c r="H13" s="411">
        <f>'TÜM YATIRIMLAR'!F342</f>
        <v>1832607708</v>
      </c>
      <c r="I13" s="412">
        <f>SUM(G13,H13)</f>
        <v>14170726708</v>
      </c>
    </row>
    <row r="14" spans="5:9" ht="18.75" x14ac:dyDescent="0.3">
      <c r="E14" s="47">
        <v>7</v>
      </c>
      <c r="F14" s="410" t="s">
        <v>127</v>
      </c>
      <c r="G14" s="413">
        <f>'TÜM YATIRIMLAR'!F390</f>
        <v>0</v>
      </c>
      <c r="H14" s="411">
        <f>'TÜM YATIRIMLAR'!F387</f>
        <v>155737571.778</v>
      </c>
      <c r="I14" s="412">
        <f>SUM(G14,H14)</f>
        <v>155737571.778</v>
      </c>
    </row>
    <row r="15" spans="5:9" ht="18.75" x14ac:dyDescent="0.3">
      <c r="E15" s="51"/>
      <c r="F15" s="52" t="s">
        <v>542</v>
      </c>
      <c r="G15" s="53">
        <f>SUM(G13:G14)</f>
        <v>12338119000</v>
      </c>
      <c r="H15" s="53">
        <f>SUM(H12:H14)</f>
        <v>2408387279.7779999</v>
      </c>
      <c r="I15" s="53">
        <f>SUM(I12:I14)</f>
        <v>14746506279.778</v>
      </c>
    </row>
    <row r="16" spans="5:9" ht="18.75" x14ac:dyDescent="0.3">
      <c r="E16" s="58"/>
      <c r="F16" s="57" t="s">
        <v>1480</v>
      </c>
      <c r="G16" s="58"/>
      <c r="H16" s="58"/>
      <c r="I16" s="59"/>
    </row>
    <row r="17" spans="5:9" ht="18.75" x14ac:dyDescent="0.3">
      <c r="E17" s="47">
        <v>8</v>
      </c>
      <c r="F17" s="410" t="s">
        <v>269</v>
      </c>
      <c r="G17" s="413">
        <f>'TÜM YATIRIMLAR'!F1058</f>
        <v>0</v>
      </c>
      <c r="H17" s="411">
        <f>'TÜM YATIRIMLAR'!F1055</f>
        <v>58129034</v>
      </c>
      <c r="I17" s="412">
        <f>SUM(G17,H17)</f>
        <v>58129034</v>
      </c>
    </row>
    <row r="18" spans="5:9" ht="18.75" x14ac:dyDescent="0.3">
      <c r="E18" s="47">
        <v>9</v>
      </c>
      <c r="F18" s="410" t="s">
        <v>488</v>
      </c>
      <c r="G18" s="413">
        <f>'TÜM YATIRIMLAR'!F596</f>
        <v>32863425</v>
      </c>
      <c r="H18" s="411">
        <f>'TÜM YATIRIMLAR'!F591</f>
        <v>242333422.19999999</v>
      </c>
      <c r="I18" s="412">
        <f>SUM(G18,H18)</f>
        <v>275196847.19999999</v>
      </c>
    </row>
    <row r="19" spans="5:9" ht="18.75" x14ac:dyDescent="0.3">
      <c r="E19" s="47">
        <v>10</v>
      </c>
      <c r="F19" s="410" t="s">
        <v>489</v>
      </c>
      <c r="G19" s="413">
        <f>'TÜM YATIRIMLAR'!F640</f>
        <v>0</v>
      </c>
      <c r="H19" s="411">
        <f>'TÜM YATIRIMLAR'!F637</f>
        <v>18986393.800000001</v>
      </c>
      <c r="I19" s="412">
        <f>SUM(G19,H19)</f>
        <v>18986393.800000001</v>
      </c>
    </row>
    <row r="20" spans="5:9" ht="18.75" x14ac:dyDescent="0.3">
      <c r="E20" s="47">
        <v>11</v>
      </c>
      <c r="F20" s="410" t="s">
        <v>1185</v>
      </c>
      <c r="G20" s="413">
        <f>'TÜM YATIRIMLAR'!F650</f>
        <v>0</v>
      </c>
      <c r="H20" s="414">
        <f>'TÜM YATIRIMLAR'!F647</f>
        <v>6112856</v>
      </c>
      <c r="I20" s="412">
        <f>SUM(G20,H20)</f>
        <v>6112856</v>
      </c>
    </row>
    <row r="21" spans="5:9" ht="18.75" x14ac:dyDescent="0.3">
      <c r="E21" s="47">
        <v>12</v>
      </c>
      <c r="F21" s="410" t="s">
        <v>467</v>
      </c>
      <c r="G21" s="413">
        <f>'TÜM YATIRIMLAR'!F1368</f>
        <v>0</v>
      </c>
      <c r="H21" s="411">
        <f>'TÜM YATIRIMLAR'!F1365</f>
        <v>297300000</v>
      </c>
      <c r="I21" s="412">
        <f>SUM(G21,H21)</f>
        <v>297300000</v>
      </c>
    </row>
    <row r="22" spans="5:9" ht="18.75" x14ac:dyDescent="0.3">
      <c r="E22" s="51"/>
      <c r="F22" s="52" t="s">
        <v>542</v>
      </c>
      <c r="G22" s="53">
        <f>SUM(G17:G21)</f>
        <v>32863425</v>
      </c>
      <c r="H22" s="53">
        <f t="shared" ref="H22:I22" si="1">SUM(H17:H21)</f>
        <v>622861706</v>
      </c>
      <c r="I22" s="53">
        <f t="shared" si="1"/>
        <v>655725131</v>
      </c>
    </row>
    <row r="23" spans="5:9" ht="18.75" x14ac:dyDescent="0.3">
      <c r="E23" s="51"/>
      <c r="F23" s="57" t="s">
        <v>543</v>
      </c>
      <c r="G23" s="48"/>
      <c r="H23" s="56"/>
      <c r="I23" s="50"/>
    </row>
    <row r="24" spans="5:9" ht="18" customHeight="1" x14ac:dyDescent="0.3">
      <c r="E24" s="47">
        <v>13</v>
      </c>
      <c r="F24" s="410" t="s">
        <v>266</v>
      </c>
      <c r="G24" s="413">
        <f>'TÜM YATIRIMLAR'!F902</f>
        <v>0</v>
      </c>
      <c r="H24" s="411">
        <f>'TÜM YATIRIMLAR'!F899</f>
        <v>546223714.26999998</v>
      </c>
      <c r="I24" s="412">
        <f>SUM(G24,H24)</f>
        <v>546223714.26999998</v>
      </c>
    </row>
    <row r="25" spans="5:9" ht="18.75" x14ac:dyDescent="0.3">
      <c r="E25" s="47">
        <v>14</v>
      </c>
      <c r="F25" s="410" t="s">
        <v>541</v>
      </c>
      <c r="G25" s="413">
        <f>'TÜM YATIRIMLAR'!F1441+'TÜM YATIRIMLAR'!F1472+'TÜM YATIRIMLAR'!F1534+'TÜM YATIRIMLAR'!F1558+'TÜM YATIRIMLAR'!F1585+'TÜM YATIRIMLAR'!F1602</f>
        <v>46426001.409999996</v>
      </c>
      <c r="H25" s="414">
        <f>'TÜM YATIRIMLAR'!F1435+'TÜM YATIRIMLAR'!F1469+'TÜM YATIRIMLAR'!F1528+'TÜM YATIRIMLAR'!F1553+'TÜM YATIRIMLAR'!F1582+'TÜM YATIRIMLAR'!F1591+'TÜM YATIRIMLAR'!F1597</f>
        <v>238427889.26000002</v>
      </c>
      <c r="I25" s="412">
        <f>SUM(G25,H25)</f>
        <v>284853890.67000002</v>
      </c>
    </row>
    <row r="26" spans="5:9" ht="18.75" x14ac:dyDescent="0.3">
      <c r="E26" s="47">
        <v>15</v>
      </c>
      <c r="F26" s="410" t="s">
        <v>486</v>
      </c>
      <c r="G26" s="413">
        <f>'TÜM YATIRIMLAR'!F1110</f>
        <v>4230000</v>
      </c>
      <c r="H26" s="411">
        <f>'TÜM YATIRIMLAR'!F1106</f>
        <v>69742161.379999995</v>
      </c>
      <c r="I26" s="412">
        <f>SUM(G26,H26)</f>
        <v>73972161.379999995</v>
      </c>
    </row>
    <row r="27" spans="5:9" ht="18.75" x14ac:dyDescent="0.3">
      <c r="E27" s="47">
        <v>16</v>
      </c>
      <c r="F27" s="410" t="s">
        <v>939</v>
      </c>
      <c r="G27" s="413">
        <f>'TÜM YATIRIMLAR'!F696</f>
        <v>0</v>
      </c>
      <c r="H27" s="411">
        <f>'TÜM YATIRIMLAR'!F693</f>
        <v>28759219.789999999</v>
      </c>
      <c r="I27" s="412">
        <f>SUM(G27,H27)</f>
        <v>28759219.789999999</v>
      </c>
    </row>
    <row r="28" spans="5:9" ht="18.75" x14ac:dyDescent="0.3">
      <c r="E28" s="51"/>
      <c r="F28" s="52" t="s">
        <v>542</v>
      </c>
      <c r="G28" s="53">
        <f>SUM(G24:G27)</f>
        <v>50656001.409999996</v>
      </c>
      <c r="H28" s="53">
        <f t="shared" ref="H28:I28" si="2">SUM(H24:H27)</f>
        <v>883152984.69999993</v>
      </c>
      <c r="I28" s="53">
        <f t="shared" si="2"/>
        <v>933808986.11000001</v>
      </c>
    </row>
    <row r="29" spans="5:9" ht="18.75" x14ac:dyDescent="0.3">
      <c r="E29" s="51"/>
      <c r="F29" s="57" t="s">
        <v>544</v>
      </c>
      <c r="G29" s="48"/>
      <c r="H29" s="56"/>
      <c r="I29" s="50"/>
    </row>
    <row r="30" spans="5:9" ht="18.75" x14ac:dyDescent="0.3">
      <c r="E30" s="47">
        <v>17</v>
      </c>
      <c r="F30" s="410" t="s">
        <v>1191</v>
      </c>
      <c r="G30" s="413">
        <f>'TÜM YATIRIMLAR'!F1157</f>
        <v>0</v>
      </c>
      <c r="H30" s="411">
        <f>'TÜM YATIRIMLAR'!F1154</f>
        <v>37749843.259999998</v>
      </c>
      <c r="I30" s="412">
        <f>SUM(G30,H30)</f>
        <v>37749843.259999998</v>
      </c>
    </row>
    <row r="31" spans="5:9" ht="18.75" x14ac:dyDescent="0.3">
      <c r="E31" s="47">
        <v>18</v>
      </c>
      <c r="F31" s="410" t="s">
        <v>1196</v>
      </c>
      <c r="G31" s="413">
        <f>'TÜM YATIRIMLAR'!F1344</f>
        <v>0</v>
      </c>
      <c r="H31" s="411">
        <f>'TÜM YATIRIMLAR'!F1341</f>
        <v>48072171</v>
      </c>
      <c r="I31" s="412">
        <f>SUM(G31,H31)</f>
        <v>48072171</v>
      </c>
    </row>
    <row r="32" spans="5:9" ht="18.75" x14ac:dyDescent="0.3">
      <c r="E32" s="51"/>
      <c r="F32" s="52" t="s">
        <v>542</v>
      </c>
      <c r="G32" s="53">
        <f>SUM(G30:G31)</f>
        <v>0</v>
      </c>
      <c r="H32" s="53">
        <f t="shared" ref="H32:I32" si="3">SUM(H30:H31)</f>
        <v>85822014.25999999</v>
      </c>
      <c r="I32" s="53">
        <f t="shared" si="3"/>
        <v>85822014.25999999</v>
      </c>
    </row>
    <row r="33" spans="5:13" ht="18.75" x14ac:dyDescent="0.3">
      <c r="E33" s="51"/>
      <c r="F33" s="416" t="s">
        <v>545</v>
      </c>
      <c r="G33" s="413"/>
      <c r="H33" s="414"/>
      <c r="I33" s="412"/>
    </row>
    <row r="34" spans="5:13" ht="18.75" x14ac:dyDescent="0.3">
      <c r="E34" s="47">
        <v>19</v>
      </c>
      <c r="F34" s="410" t="s">
        <v>464</v>
      </c>
      <c r="G34" s="413">
        <f>'TÜM YATIRIMLAR'!F1333</f>
        <v>0</v>
      </c>
      <c r="H34" s="411">
        <f>'TÜM YATIRIMLAR'!F1330</f>
        <v>73563240.24000001</v>
      </c>
      <c r="I34" s="412">
        <f>SUM(G34,H34)</f>
        <v>73563240.24000001</v>
      </c>
    </row>
    <row r="35" spans="5:13" ht="18.75" x14ac:dyDescent="0.3">
      <c r="E35" s="47">
        <v>20</v>
      </c>
      <c r="F35" s="410" t="s">
        <v>485</v>
      </c>
      <c r="G35" s="413">
        <v>0</v>
      </c>
      <c r="H35" s="411">
        <f>'TÜM YATIRIMLAR'!F701</f>
        <v>41716717</v>
      </c>
      <c r="I35" s="412">
        <f>SUM(G35,H35)</f>
        <v>41716717</v>
      </c>
    </row>
    <row r="36" spans="5:13" ht="18.75" x14ac:dyDescent="0.3">
      <c r="E36" s="47">
        <v>21</v>
      </c>
      <c r="F36" s="410" t="s">
        <v>1481</v>
      </c>
      <c r="G36" s="48">
        <f>'TÜM YATIRIMLAR'!F1403</f>
        <v>0</v>
      </c>
      <c r="H36" s="56">
        <f>'TÜM YATIRIMLAR'!F1400</f>
        <v>21290928</v>
      </c>
      <c r="I36" s="50">
        <f>SUM(G36,H36)</f>
        <v>21290928</v>
      </c>
    </row>
    <row r="37" spans="5:13" ht="18.75" x14ac:dyDescent="0.3">
      <c r="E37" s="51"/>
      <c r="F37" s="52" t="s">
        <v>542</v>
      </c>
      <c r="G37" s="53">
        <f>SUM(G34:G35)</f>
        <v>0</v>
      </c>
      <c r="H37" s="53">
        <f>SUM(H34:H36)</f>
        <v>136570885.24000001</v>
      </c>
      <c r="I37" s="53">
        <f>SUM(I34:I36)</f>
        <v>136570885.24000001</v>
      </c>
    </row>
    <row r="38" spans="5:13" ht="18.75" x14ac:dyDescent="0.3">
      <c r="E38" s="47"/>
      <c r="F38" s="57" t="s">
        <v>1186</v>
      </c>
      <c r="G38" s="53"/>
      <c r="H38" s="54"/>
      <c r="I38" s="55">
        <f>SUM(G38,H38)</f>
        <v>0</v>
      </c>
    </row>
    <row r="39" spans="5:13" ht="18.75" x14ac:dyDescent="0.3">
      <c r="E39" s="47">
        <v>21</v>
      </c>
      <c r="F39" s="410" t="s">
        <v>345</v>
      </c>
      <c r="G39" s="413">
        <f>'TÜM YATIRIMLAR'!F617</f>
        <v>0</v>
      </c>
      <c r="H39" s="411">
        <f>'TÜM YATIRIMLAR'!F614</f>
        <v>1847805.77</v>
      </c>
      <c r="I39" s="412">
        <f>SUM(G39,H39)</f>
        <v>1847805.77</v>
      </c>
    </row>
    <row r="40" spans="5:13" ht="18.75" x14ac:dyDescent="0.3">
      <c r="E40" s="47">
        <v>22</v>
      </c>
      <c r="F40" s="410" t="s">
        <v>1187</v>
      </c>
      <c r="G40" s="413">
        <f>'TÜM YATIRIMLAR'!F1027</f>
        <v>25882717.490000002</v>
      </c>
      <c r="H40" s="411">
        <f>'TÜM YATIRIMLAR'!F1018</f>
        <v>29536086.18</v>
      </c>
      <c r="I40" s="412">
        <f>SUM(G40,H40)</f>
        <v>55418803.670000002</v>
      </c>
    </row>
    <row r="41" spans="5:13" ht="18.75" x14ac:dyDescent="0.3">
      <c r="E41" s="47"/>
      <c r="F41" s="52" t="s">
        <v>542</v>
      </c>
      <c r="G41" s="53">
        <f>SUM(G39:G40)</f>
        <v>25882717.490000002</v>
      </c>
      <c r="H41" s="53">
        <f t="shared" ref="H41:I41" si="4">SUM(H39:H40)</f>
        <v>31383891.949999999</v>
      </c>
      <c r="I41" s="53">
        <f>SUM(I39:I40)</f>
        <v>57266609.440000005</v>
      </c>
    </row>
    <row r="42" spans="5:13" ht="18.75" x14ac:dyDescent="0.3">
      <c r="E42" s="47"/>
      <c r="F42" s="52"/>
      <c r="G42" s="53"/>
      <c r="H42" s="330"/>
      <c r="I42" s="55">
        <f t="shared" ref="I42" si="5">SUM(G42,H42)</f>
        <v>0</v>
      </c>
    </row>
    <row r="43" spans="5:13" ht="18.75" x14ac:dyDescent="0.3">
      <c r="E43" s="47">
        <v>23</v>
      </c>
      <c r="F43" s="410" t="s">
        <v>546</v>
      </c>
      <c r="G43" s="413">
        <f>'TÜM YATIRIMLAR'!F821</f>
        <v>169960316</v>
      </c>
      <c r="H43" s="411">
        <f>'TÜM YATIRIMLAR'!F810</f>
        <v>245387671</v>
      </c>
      <c r="I43" s="412">
        <f t="shared" ref="I43:I49" si="6">SUM(G43,H43)</f>
        <v>415347987</v>
      </c>
      <c r="K43" s="230"/>
      <c r="M43" s="230"/>
    </row>
    <row r="44" spans="5:13" ht="18.75" x14ac:dyDescent="0.3">
      <c r="E44" s="47">
        <v>24</v>
      </c>
      <c r="F44" s="410" t="s">
        <v>547</v>
      </c>
      <c r="G44" s="413">
        <f>'TÜM YATIRIMLAR'!F850</f>
        <v>27944419.800000001</v>
      </c>
      <c r="H44" s="411">
        <f>'TÜM YATIRIMLAR'!F846</f>
        <v>120603296.11999999</v>
      </c>
      <c r="I44" s="412">
        <f t="shared" si="6"/>
        <v>148547715.91999999</v>
      </c>
    </row>
    <row r="45" spans="5:13" ht="18.75" x14ac:dyDescent="0.3">
      <c r="E45" s="47">
        <v>25</v>
      </c>
      <c r="F45" s="410" t="s">
        <v>1478</v>
      </c>
      <c r="G45" s="413">
        <f>'TÜM YATIRIMLAR'!F1358</f>
        <v>6621340</v>
      </c>
      <c r="H45" s="411">
        <f>'TÜM YATIRIMLAR'!F1355</f>
        <v>225232014.59999999</v>
      </c>
      <c r="I45" s="412">
        <f t="shared" si="6"/>
        <v>231853354.59999999</v>
      </c>
    </row>
    <row r="46" spans="5:13" ht="18.75" x14ac:dyDescent="0.3">
      <c r="E46" s="47">
        <v>26</v>
      </c>
      <c r="F46" s="410" t="s">
        <v>1194</v>
      </c>
      <c r="G46" s="413">
        <f>'TÜM YATIRIMLAR'!F1378</f>
        <v>0</v>
      </c>
      <c r="H46" s="411">
        <f>'TÜM YATIRIMLAR'!F1375</f>
        <v>20290276</v>
      </c>
      <c r="I46" s="412">
        <f t="shared" si="6"/>
        <v>20290276</v>
      </c>
    </row>
    <row r="47" spans="5:13" ht="18.75" x14ac:dyDescent="0.3">
      <c r="E47" s="47">
        <v>27</v>
      </c>
      <c r="F47" s="410" t="s">
        <v>1195</v>
      </c>
      <c r="G47" s="413">
        <f>'TÜM YATIRIMLAR'!F1393</f>
        <v>5032857</v>
      </c>
      <c r="H47" s="411">
        <f>'TÜM YATIRIMLAR'!F1390</f>
        <v>74371272.150000006</v>
      </c>
      <c r="I47" s="412">
        <f t="shared" si="6"/>
        <v>79404129.150000006</v>
      </c>
    </row>
    <row r="48" spans="5:13" ht="18.75" x14ac:dyDescent="0.3">
      <c r="E48" s="47">
        <v>28</v>
      </c>
      <c r="F48" s="410" t="s">
        <v>484</v>
      </c>
      <c r="G48" s="411">
        <f>'TÜM YATIRIMLAR'!F76</f>
        <v>22661659</v>
      </c>
      <c r="H48" s="411">
        <f>'TÜM YATIRIMLAR'!F69</f>
        <v>391381460.91000003</v>
      </c>
      <c r="I48" s="412">
        <f t="shared" si="6"/>
        <v>414043119.91000003</v>
      </c>
    </row>
    <row r="49" spans="5:9" ht="18.75" x14ac:dyDescent="0.3">
      <c r="E49" s="47">
        <v>29</v>
      </c>
      <c r="F49" s="410" t="s">
        <v>483</v>
      </c>
      <c r="G49" s="413">
        <f>'TÜM YATIRIMLAR'!F1308</f>
        <v>0</v>
      </c>
      <c r="H49" s="411">
        <f>'TÜM YATIRIMLAR'!F1305</f>
        <v>35778023.802000001</v>
      </c>
      <c r="I49" s="412">
        <f t="shared" si="6"/>
        <v>35778023.802000001</v>
      </c>
    </row>
    <row r="50" spans="5:9" ht="17.25" x14ac:dyDescent="0.25">
      <c r="E50" s="60"/>
      <c r="F50" s="61" t="s">
        <v>476</v>
      </c>
      <c r="G50" s="62">
        <f>G10+G15+G22+G28+G32+G41+G37+G43+G44+G45+G46+G47+G48+G49</f>
        <v>17457816560.700001</v>
      </c>
      <c r="H50" s="62">
        <f>H10+H15+H22+H28+H32+H41+H37+H43+H44+H45+H46+H47+H48+H49</f>
        <v>8820711361.9356747</v>
      </c>
      <c r="I50" s="62">
        <f>I10+I15+I22+I28+I32+I41+I37+I43+I44+I45+I46+I47+I48+I49</f>
        <v>26278527922.63567</v>
      </c>
    </row>
    <row r="52" spans="5:9" x14ac:dyDescent="0.25">
      <c r="H52" s="470"/>
    </row>
    <row r="53" spans="5:9" x14ac:dyDescent="0.25">
      <c r="G53" s="229"/>
      <c r="H53" s="470"/>
    </row>
  </sheetData>
  <mergeCells count="1">
    <mergeCell ref="E3:I3"/>
  </mergeCells>
  <pageMargins left="0" right="0" top="0" bottom="0" header="0.31496062992125984" footer="0.31496062992125984"/>
  <pageSetup paperSize="9" scale="6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2:J18"/>
  <sheetViews>
    <sheetView topLeftCell="B1" workbookViewId="0">
      <selection activeCell="G11" sqref="G11"/>
    </sheetView>
  </sheetViews>
  <sheetFormatPr defaultRowHeight="15" x14ac:dyDescent="0.25"/>
  <cols>
    <col min="2" max="2" width="58.140625" customWidth="1"/>
    <col min="3" max="3" width="26.42578125" customWidth="1"/>
    <col min="7" max="7" width="13.85546875" bestFit="1" customWidth="1"/>
    <col min="9" max="9" width="24.5703125" customWidth="1"/>
    <col min="10" max="10" width="29.140625" customWidth="1"/>
  </cols>
  <sheetData>
    <row r="2" spans="2:10" ht="45.75" customHeight="1" x14ac:dyDescent="0.25">
      <c r="B2" s="468" t="s">
        <v>1467</v>
      </c>
      <c r="C2" s="469"/>
    </row>
    <row r="3" spans="2:10" ht="26.25" customHeight="1" x14ac:dyDescent="0.25">
      <c r="B3" s="234" t="s">
        <v>1038</v>
      </c>
      <c r="C3" s="235" t="s">
        <v>1039</v>
      </c>
    </row>
    <row r="4" spans="2:10" ht="26.25" customHeight="1" x14ac:dyDescent="0.25">
      <c r="B4" s="232" t="s">
        <v>1201</v>
      </c>
      <c r="C4" s="233">
        <f>'KURULUŞLARA GÖRE DAĞILIM'!I15</f>
        <v>14746506279.778</v>
      </c>
      <c r="I4" s="230"/>
    </row>
    <row r="5" spans="2:10" ht="27.75" customHeight="1" x14ac:dyDescent="0.25">
      <c r="B5" s="232" t="s">
        <v>1040</v>
      </c>
      <c r="C5" s="233">
        <f>'KURULUŞLARA GÖRE DAĞILIM'!I43+'KURULUŞLARA GÖRE DAĞILIM'!I48</f>
        <v>829391106.91000009</v>
      </c>
      <c r="I5" s="230"/>
    </row>
    <row r="6" spans="2:10" ht="27.75" customHeight="1" x14ac:dyDescent="0.25">
      <c r="B6" s="232" t="s">
        <v>1041</v>
      </c>
      <c r="C6" s="233">
        <f>'KURULUŞLARA GÖRE DAĞILIM'!I44</f>
        <v>148547715.91999999</v>
      </c>
    </row>
    <row r="7" spans="2:10" ht="27.75" customHeight="1" x14ac:dyDescent="0.25">
      <c r="B7" s="232" t="s">
        <v>1042</v>
      </c>
      <c r="C7" s="233">
        <f>'KURULUŞLARA GÖRE DAĞILIM'!I32</f>
        <v>85822014.25999999</v>
      </c>
    </row>
    <row r="8" spans="2:10" ht="27.75" customHeight="1" x14ac:dyDescent="0.25">
      <c r="B8" s="232" t="s">
        <v>1043</v>
      </c>
      <c r="C8" s="471">
        <f>'KURULUŞLARA GÖRE DAĞILIM'!I41</f>
        <v>57266609.440000005</v>
      </c>
    </row>
    <row r="9" spans="2:10" ht="27.75" customHeight="1" x14ac:dyDescent="0.25">
      <c r="B9" s="232" t="s">
        <v>1200</v>
      </c>
      <c r="C9" s="471">
        <f>'KURULUŞLARA GÖRE DAĞILIM'!I45</f>
        <v>231853354.59999999</v>
      </c>
      <c r="I9" s="230"/>
      <c r="J9" s="230"/>
    </row>
    <row r="10" spans="2:10" ht="27.75" customHeight="1" x14ac:dyDescent="0.25">
      <c r="B10" s="232" t="s">
        <v>1044</v>
      </c>
      <c r="C10" s="471">
        <f>'TÜM YATIRIMLAR'!F81+'TÜM YATIRIMLAR'!F84+'TÜM YATIRIMLAR'!F154+'TÜM YATIRIMLAR'!F155+'TÜM YATIRIMLAR'!F171+'TÜM YATIRIMLAR'!F210+'KURULUŞLARA GÖRE DAĞILIM'!I37</f>
        <v>939420181.24000001</v>
      </c>
      <c r="G10" s="230"/>
      <c r="I10" s="230"/>
    </row>
    <row r="11" spans="2:10" ht="27.75" customHeight="1" x14ac:dyDescent="0.25">
      <c r="B11" s="232" t="s">
        <v>1045</v>
      </c>
      <c r="C11" s="471">
        <f>'KURULUŞLARA GÖRE DAĞILIM'!I9</f>
        <v>198312776.34000003</v>
      </c>
      <c r="I11" s="230"/>
    </row>
    <row r="12" spans="2:10" ht="27.75" customHeight="1" x14ac:dyDescent="0.25">
      <c r="B12" s="232" t="s">
        <v>1046</v>
      </c>
      <c r="C12" s="471">
        <f>'KURULUŞLARA GÖRE DAĞILIM'!I6+'KURULUŞLARA GÖRE DAĞILIM'!I7+'KURULUŞLARA GÖRE DAĞILIM'!I8-'TÜM YATIRIMLAR'!F81-'TÜM YATIRIMLAR'!F84-'TÜM YATIRIMLAR'!F154-'TÜM YATIRIMLAR'!F155-'TÜM YATIRIMLAR'!F171-'TÜM YATIRIMLAR'!F210</f>
        <v>7316401338.0856743</v>
      </c>
    </row>
    <row r="13" spans="2:10" ht="27.75" customHeight="1" x14ac:dyDescent="0.25">
      <c r="B13" s="232" t="s">
        <v>1192</v>
      </c>
      <c r="C13" s="471">
        <f>'KURULUŞLARA GÖRE DAĞILIM'!I46</f>
        <v>20290276</v>
      </c>
      <c r="G13" s="230"/>
    </row>
    <row r="14" spans="2:10" ht="27.75" customHeight="1" x14ac:dyDescent="0.25">
      <c r="B14" s="232" t="s">
        <v>1047</v>
      </c>
      <c r="C14" s="233">
        <f>'KURULUŞLARA GÖRE DAĞILIM'!I22</f>
        <v>655725131</v>
      </c>
    </row>
    <row r="15" spans="2:10" ht="27.75" customHeight="1" x14ac:dyDescent="0.25">
      <c r="B15" s="232" t="s">
        <v>1202</v>
      </c>
      <c r="C15" s="233">
        <f>'KURULUŞLARA GÖRE DAĞILIM'!I49</f>
        <v>35778023.802000001</v>
      </c>
    </row>
    <row r="16" spans="2:10" ht="27.75" customHeight="1" x14ac:dyDescent="0.25">
      <c r="B16" s="232" t="s">
        <v>543</v>
      </c>
      <c r="C16" s="233">
        <f>'KURULUŞLARA GÖRE DAĞILIM'!I28</f>
        <v>933808986.11000001</v>
      </c>
    </row>
    <row r="17" spans="2:3" ht="27.75" customHeight="1" x14ac:dyDescent="0.25">
      <c r="B17" s="232" t="s">
        <v>1193</v>
      </c>
      <c r="C17" s="233">
        <f>'KURULUŞLARA GÖRE DAĞILIM'!I47</f>
        <v>79404129.150000006</v>
      </c>
    </row>
    <row r="18" spans="2:3" ht="26.25" customHeight="1" x14ac:dyDescent="0.25">
      <c r="B18" s="234" t="s">
        <v>2</v>
      </c>
      <c r="C18" s="236">
        <f>SUM(C4:C17)</f>
        <v>26278527922.635674</v>
      </c>
    </row>
  </sheetData>
  <mergeCells count="1">
    <mergeCell ref="B2:C2"/>
  </mergeCells>
  <pageMargins left="0.31496062992125984" right="0.31496062992125984"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TÜM YATIRIMLAR</vt:lpstr>
      <vt:lpstr>KURULUŞLARA GÖRE DAĞILIM</vt:lpstr>
      <vt:lpstr>SEKTOR</vt:lpstr>
      <vt:lpstr>'TÜM YATIRIMLAR'!Yazdırma_Başlıkları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Eyüp SİVRİ</dc:creator>
  <cp:lastModifiedBy>Şenol Can ÖZENGİ</cp:lastModifiedBy>
  <cp:lastPrinted>2020-02-13T11:37:47Z</cp:lastPrinted>
  <dcterms:created xsi:type="dcterms:W3CDTF">2014-09-19T06:08:13Z</dcterms:created>
  <dcterms:modified xsi:type="dcterms:W3CDTF">2023-01-31T12:11:40Z</dcterms:modified>
</cp:coreProperties>
</file>